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755"/>
  </bookViews>
  <sheets>
    <sheet name="Cuadro 4 RXS" sheetId="64" r:id="rId1"/>
  </sheets>
  <definedNames>
    <definedName name="_xlnm.Print_Area" localSheetId="0">'Cuadro 4 RXS'!$A$1:$P$168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64" l="1"/>
  <c r="H161" i="64"/>
  <c r="C161" i="64"/>
  <c r="M160" i="64"/>
  <c r="H160" i="64"/>
  <c r="C160" i="64"/>
  <c r="M159" i="64"/>
  <c r="H159" i="64"/>
  <c r="C159" i="64"/>
  <c r="M158" i="64"/>
  <c r="H158" i="64"/>
  <c r="C158" i="64"/>
  <c r="M157" i="64"/>
  <c r="H157" i="64"/>
  <c r="C157" i="64"/>
  <c r="M156" i="64"/>
  <c r="H156" i="64"/>
  <c r="C156" i="64"/>
  <c r="M155" i="64"/>
  <c r="H155" i="64"/>
  <c r="C155" i="64"/>
  <c r="O154" i="64"/>
  <c r="N154" i="64"/>
  <c r="L154" i="64"/>
  <c r="K154" i="64"/>
  <c r="J154" i="64"/>
  <c r="I154" i="64"/>
  <c r="G154" i="64"/>
  <c r="F154" i="64"/>
  <c r="E154" i="64"/>
  <c r="D154" i="64"/>
  <c r="C154" i="64"/>
  <c r="M153" i="64"/>
  <c r="H153" i="64"/>
  <c r="C153" i="64"/>
  <c r="M152" i="64"/>
  <c r="H152" i="64"/>
  <c r="C152" i="64"/>
  <c r="M151" i="64"/>
  <c r="H151" i="64"/>
  <c r="C151" i="64"/>
  <c r="M150" i="64"/>
  <c r="H150" i="64"/>
  <c r="C150" i="64"/>
  <c r="M149" i="64"/>
  <c r="M147" i="64" s="1"/>
  <c r="H149" i="64"/>
  <c r="C149" i="64"/>
  <c r="M148" i="64"/>
  <c r="H148" i="64"/>
  <c r="C148" i="64"/>
  <c r="C147" i="64" s="1"/>
  <c r="O147" i="64"/>
  <c r="N147" i="64"/>
  <c r="L147" i="64"/>
  <c r="K147" i="64"/>
  <c r="J147" i="64"/>
  <c r="I147" i="64"/>
  <c r="G147" i="64"/>
  <c r="F147" i="64"/>
  <c r="E147" i="64"/>
  <c r="D147" i="64"/>
  <c r="M146" i="64"/>
  <c r="H146" i="64"/>
  <c r="C146" i="64"/>
  <c r="M145" i="64"/>
  <c r="H145" i="64"/>
  <c r="H131" i="64" s="1"/>
  <c r="H124" i="64" s="1"/>
  <c r="C145" i="64"/>
  <c r="C131" i="64" s="1"/>
  <c r="C124" i="64" s="1"/>
  <c r="C110" i="64" s="1"/>
  <c r="M144" i="64"/>
  <c r="H144" i="64"/>
  <c r="C144" i="64"/>
  <c r="M143" i="64"/>
  <c r="H143" i="64"/>
  <c r="C143" i="64"/>
  <c r="M142" i="64"/>
  <c r="H142" i="64"/>
  <c r="C142" i="64"/>
  <c r="C128" i="64" s="1"/>
  <c r="C121" i="64" s="1"/>
  <c r="C107" i="64" s="1"/>
  <c r="M141" i="64"/>
  <c r="M140" i="64" s="1"/>
  <c r="H141" i="64"/>
  <c r="H140" i="64" s="1"/>
  <c r="C141" i="64"/>
  <c r="C140" i="64" s="1"/>
  <c r="O140" i="64"/>
  <c r="N140" i="64"/>
  <c r="L140" i="64"/>
  <c r="K140" i="64"/>
  <c r="J140" i="64"/>
  <c r="I140" i="64"/>
  <c r="G140" i="64"/>
  <c r="F140" i="64"/>
  <c r="E140" i="64"/>
  <c r="D140" i="64"/>
  <c r="M139" i="64"/>
  <c r="H139" i="64"/>
  <c r="H132" i="64" s="1"/>
  <c r="C139" i="64"/>
  <c r="M138" i="64"/>
  <c r="H138" i="64"/>
  <c r="C138" i="64"/>
  <c r="M137" i="64"/>
  <c r="M130" i="64" s="1"/>
  <c r="M123" i="64" s="1"/>
  <c r="M109" i="64" s="1"/>
  <c r="H137" i="64"/>
  <c r="H130" i="64" s="1"/>
  <c r="H123" i="64" s="1"/>
  <c r="H109" i="64" s="1"/>
  <c r="C137" i="64"/>
  <c r="M136" i="64"/>
  <c r="M129" i="64" s="1"/>
  <c r="M122" i="64" s="1"/>
  <c r="M108" i="64" s="1"/>
  <c r="H136" i="64"/>
  <c r="H133" i="64" s="1"/>
  <c r="C136" i="64"/>
  <c r="M135" i="64"/>
  <c r="H135" i="64"/>
  <c r="C135" i="64"/>
  <c r="M134" i="64"/>
  <c r="M127" i="64" s="1"/>
  <c r="H134" i="64"/>
  <c r="C134" i="64"/>
  <c r="O133" i="64"/>
  <c r="N133" i="64"/>
  <c r="L133" i="64"/>
  <c r="K133" i="64"/>
  <c r="J133" i="64"/>
  <c r="I133" i="64"/>
  <c r="G133" i="64"/>
  <c r="F133" i="64"/>
  <c r="E133" i="64"/>
  <c r="D133" i="64"/>
  <c r="C133" i="64"/>
  <c r="O132" i="64"/>
  <c r="O125" i="64" s="1"/>
  <c r="O111" i="64" s="1"/>
  <c r="N132" i="64"/>
  <c r="N125" i="64" s="1"/>
  <c r="N111" i="64" s="1"/>
  <c r="M132" i="64"/>
  <c r="M125" i="64" s="1"/>
  <c r="L132" i="64"/>
  <c r="L125" i="64" s="1"/>
  <c r="L111" i="64" s="1"/>
  <c r="K132" i="64"/>
  <c r="J132" i="64"/>
  <c r="I132" i="64"/>
  <c r="G132" i="64"/>
  <c r="F132" i="64"/>
  <c r="E132" i="64"/>
  <c r="D132" i="64"/>
  <c r="D125" i="64" s="1"/>
  <c r="D111" i="64" s="1"/>
  <c r="C132" i="64"/>
  <c r="O131" i="64"/>
  <c r="O124" i="64" s="1"/>
  <c r="O110" i="64" s="1"/>
  <c r="N131" i="64"/>
  <c r="N124" i="64" s="1"/>
  <c r="N110" i="64" s="1"/>
  <c r="M131" i="64"/>
  <c r="M124" i="64" s="1"/>
  <c r="M110" i="64" s="1"/>
  <c r="L131" i="64"/>
  <c r="K131" i="64"/>
  <c r="J131" i="64"/>
  <c r="I131" i="64"/>
  <c r="G131" i="64"/>
  <c r="F131" i="64"/>
  <c r="E131" i="64"/>
  <c r="E124" i="64" s="1"/>
  <c r="E110" i="64" s="1"/>
  <c r="D131" i="64"/>
  <c r="D124" i="64" s="1"/>
  <c r="D110" i="64" s="1"/>
  <c r="O130" i="64"/>
  <c r="O123" i="64" s="1"/>
  <c r="O109" i="64" s="1"/>
  <c r="N130" i="64"/>
  <c r="N123" i="64" s="1"/>
  <c r="L130" i="64"/>
  <c r="K130" i="64"/>
  <c r="J130" i="64"/>
  <c r="I130" i="64"/>
  <c r="G130" i="64"/>
  <c r="F130" i="64"/>
  <c r="F123" i="64" s="1"/>
  <c r="F109" i="64" s="1"/>
  <c r="E130" i="64"/>
  <c r="E123" i="64" s="1"/>
  <c r="E109" i="64" s="1"/>
  <c r="D130" i="64"/>
  <c r="D123" i="64" s="1"/>
  <c r="D109" i="64" s="1"/>
  <c r="C130" i="64"/>
  <c r="C123" i="64" s="1"/>
  <c r="C109" i="64" s="1"/>
  <c r="O129" i="64"/>
  <c r="O126" i="64" s="1"/>
  <c r="N129" i="64"/>
  <c r="L129" i="64"/>
  <c r="K129" i="64"/>
  <c r="J129" i="64"/>
  <c r="I129" i="64"/>
  <c r="G129" i="64"/>
  <c r="G122" i="64" s="1"/>
  <c r="G108" i="64" s="1"/>
  <c r="F129" i="64"/>
  <c r="F122" i="64" s="1"/>
  <c r="F108" i="64" s="1"/>
  <c r="E129" i="64"/>
  <c r="E122" i="64" s="1"/>
  <c r="E108" i="64" s="1"/>
  <c r="D129" i="64"/>
  <c r="D122" i="64" s="1"/>
  <c r="D108" i="64" s="1"/>
  <c r="C129" i="64"/>
  <c r="C122" i="64" s="1"/>
  <c r="O128" i="64"/>
  <c r="N128" i="64"/>
  <c r="M128" i="64"/>
  <c r="L128" i="64"/>
  <c r="K128" i="64"/>
  <c r="K126" i="64" s="1"/>
  <c r="J128" i="64"/>
  <c r="I128" i="64"/>
  <c r="H128" i="64"/>
  <c r="G128" i="64"/>
  <c r="G121" i="64" s="1"/>
  <c r="G107" i="64" s="1"/>
  <c r="F128" i="64"/>
  <c r="F121" i="64" s="1"/>
  <c r="F107" i="64" s="1"/>
  <c r="E128" i="64"/>
  <c r="E121" i="64" s="1"/>
  <c r="E107" i="64" s="1"/>
  <c r="D128" i="64"/>
  <c r="D126" i="64" s="1"/>
  <c r="O127" i="64"/>
  <c r="N127" i="64"/>
  <c r="N126" i="64" s="1"/>
  <c r="L127" i="64"/>
  <c r="L126" i="64" s="1"/>
  <c r="K127" i="64"/>
  <c r="J127" i="64"/>
  <c r="I127" i="64"/>
  <c r="I120" i="64" s="1"/>
  <c r="G127" i="64"/>
  <c r="G120" i="64" s="1"/>
  <c r="F127" i="64"/>
  <c r="F120" i="64" s="1"/>
  <c r="E127" i="64"/>
  <c r="E126" i="64" s="1"/>
  <c r="D127" i="64"/>
  <c r="J126" i="64"/>
  <c r="G126" i="64"/>
  <c r="F126" i="64"/>
  <c r="K125" i="64"/>
  <c r="K111" i="64" s="1"/>
  <c r="J125" i="64"/>
  <c r="I125" i="64"/>
  <c r="G125" i="64"/>
  <c r="G111" i="64" s="1"/>
  <c r="F125" i="64"/>
  <c r="E125" i="64"/>
  <c r="E111" i="64" s="1"/>
  <c r="L124" i="64"/>
  <c r="L110" i="64" s="1"/>
  <c r="K124" i="64"/>
  <c r="J124" i="64"/>
  <c r="I124" i="64"/>
  <c r="I110" i="64" s="1"/>
  <c r="G124" i="64"/>
  <c r="F124" i="64"/>
  <c r="L123" i="64"/>
  <c r="K123" i="64"/>
  <c r="J123" i="64"/>
  <c r="J109" i="64" s="1"/>
  <c r="I123" i="64"/>
  <c r="I109" i="64" s="1"/>
  <c r="G123" i="64"/>
  <c r="N122" i="64"/>
  <c r="N108" i="64" s="1"/>
  <c r="L122" i="64"/>
  <c r="K122" i="64"/>
  <c r="K108" i="64" s="1"/>
  <c r="J122" i="64"/>
  <c r="J108" i="64" s="1"/>
  <c r="I122" i="64"/>
  <c r="O121" i="64"/>
  <c r="N121" i="64"/>
  <c r="L121" i="64"/>
  <c r="L107" i="64" s="1"/>
  <c r="K121" i="64"/>
  <c r="J121" i="64"/>
  <c r="I121" i="64"/>
  <c r="O120" i="64"/>
  <c r="N120" i="64"/>
  <c r="L120" i="64"/>
  <c r="L119" i="64" s="1"/>
  <c r="K120" i="64"/>
  <c r="J120" i="64"/>
  <c r="D120" i="64"/>
  <c r="M118" i="64"/>
  <c r="H118" i="64"/>
  <c r="C118" i="64"/>
  <c r="M117" i="64"/>
  <c r="H117" i="64"/>
  <c r="H110" i="64" s="1"/>
  <c r="C117" i="64"/>
  <c r="M116" i="64"/>
  <c r="H116" i="64"/>
  <c r="C116" i="64"/>
  <c r="M115" i="64"/>
  <c r="H115" i="64"/>
  <c r="C115" i="64"/>
  <c r="C112" i="64" s="1"/>
  <c r="M114" i="64"/>
  <c r="M112" i="64" s="1"/>
  <c r="H114" i="64"/>
  <c r="C114" i="64"/>
  <c r="M113" i="64"/>
  <c r="H113" i="64"/>
  <c r="C113" i="64"/>
  <c r="O112" i="64"/>
  <c r="N112" i="64"/>
  <c r="L112" i="64"/>
  <c r="K112" i="64"/>
  <c r="J112" i="64"/>
  <c r="I112" i="64"/>
  <c r="H112" i="64"/>
  <c r="G112" i="64"/>
  <c r="F112" i="64"/>
  <c r="E112" i="64"/>
  <c r="D112" i="64"/>
  <c r="J111" i="64"/>
  <c r="I111" i="64"/>
  <c r="F111" i="64"/>
  <c r="K110" i="64"/>
  <c r="J110" i="64"/>
  <c r="G110" i="64"/>
  <c r="F110" i="64"/>
  <c r="L109" i="64"/>
  <c r="K109" i="64"/>
  <c r="G109" i="64"/>
  <c r="L108" i="64"/>
  <c r="I108" i="64"/>
  <c r="N107" i="64"/>
  <c r="J107" i="64"/>
  <c r="I107" i="64"/>
  <c r="O106" i="64"/>
  <c r="N106" i="64"/>
  <c r="K106" i="64"/>
  <c r="J106" i="64"/>
  <c r="M104" i="64"/>
  <c r="H104" i="64"/>
  <c r="C104" i="64"/>
  <c r="M103" i="64"/>
  <c r="H103" i="64"/>
  <c r="C103" i="64"/>
  <c r="M102" i="64"/>
  <c r="H102" i="64"/>
  <c r="C102" i="64"/>
  <c r="M101" i="64"/>
  <c r="M98" i="64" s="1"/>
  <c r="H101" i="64"/>
  <c r="C101" i="64"/>
  <c r="M100" i="64"/>
  <c r="H100" i="64"/>
  <c r="C100" i="64"/>
  <c r="C98" i="64" s="1"/>
  <c r="M99" i="64"/>
  <c r="H99" i="64"/>
  <c r="H98" i="64" s="1"/>
  <c r="C99" i="64"/>
  <c r="O98" i="64"/>
  <c r="N98" i="64"/>
  <c r="L98" i="64"/>
  <c r="K98" i="64"/>
  <c r="J98" i="64"/>
  <c r="I98" i="64"/>
  <c r="G98" i="64"/>
  <c r="F98" i="64"/>
  <c r="E98" i="64"/>
  <c r="D98" i="64"/>
  <c r="O97" i="64"/>
  <c r="N97" i="64"/>
  <c r="M97" i="64"/>
  <c r="L97" i="64"/>
  <c r="K97" i="64"/>
  <c r="J97" i="64"/>
  <c r="I97" i="64"/>
  <c r="G97" i="64"/>
  <c r="F97" i="64"/>
  <c r="E97" i="64"/>
  <c r="D97" i="64"/>
  <c r="O96" i="64"/>
  <c r="N96" i="64"/>
  <c r="L96" i="64"/>
  <c r="L91" i="64" s="1"/>
  <c r="K96" i="64"/>
  <c r="J96" i="64"/>
  <c r="I96" i="64"/>
  <c r="G96" i="64"/>
  <c r="F96" i="64"/>
  <c r="E96" i="64"/>
  <c r="D96" i="64"/>
  <c r="O95" i="64"/>
  <c r="N95" i="64"/>
  <c r="M95" i="64"/>
  <c r="L95" i="64"/>
  <c r="K95" i="64"/>
  <c r="J95" i="64"/>
  <c r="I95" i="64"/>
  <c r="G95" i="64"/>
  <c r="F95" i="64"/>
  <c r="E95" i="64"/>
  <c r="D95" i="64"/>
  <c r="C95" i="64"/>
  <c r="O94" i="64"/>
  <c r="N94" i="64"/>
  <c r="N91" i="64" s="1"/>
  <c r="L94" i="64"/>
  <c r="K94" i="64"/>
  <c r="J94" i="64"/>
  <c r="I94" i="64"/>
  <c r="G94" i="64"/>
  <c r="F94" i="64"/>
  <c r="E94" i="64"/>
  <c r="D94" i="64"/>
  <c r="C94" i="64"/>
  <c r="O93" i="64"/>
  <c r="O91" i="64" s="1"/>
  <c r="N93" i="64"/>
  <c r="L93" i="64"/>
  <c r="K93" i="64"/>
  <c r="J93" i="64"/>
  <c r="J91" i="64" s="1"/>
  <c r="I93" i="64"/>
  <c r="G93" i="64"/>
  <c r="G91" i="64" s="1"/>
  <c r="F93" i="64"/>
  <c r="E93" i="64"/>
  <c r="D93" i="64"/>
  <c r="C93" i="64"/>
  <c r="O92" i="64"/>
  <c r="N92" i="64"/>
  <c r="L92" i="64"/>
  <c r="K92" i="64"/>
  <c r="K91" i="64" s="1"/>
  <c r="J92" i="64"/>
  <c r="I92" i="64"/>
  <c r="H92" i="64"/>
  <c r="H91" i="64" s="1"/>
  <c r="G92" i="64"/>
  <c r="F92" i="64"/>
  <c r="E92" i="64"/>
  <c r="D92" i="64"/>
  <c r="D91" i="64" s="1"/>
  <c r="I91" i="64"/>
  <c r="F91" i="64"/>
  <c r="E91" i="64"/>
  <c r="O90" i="64"/>
  <c r="N90" i="64"/>
  <c r="L90" i="64"/>
  <c r="K90" i="64"/>
  <c r="J90" i="64"/>
  <c r="I90" i="64"/>
  <c r="H90" i="64"/>
  <c r="G90" i="64"/>
  <c r="F90" i="64"/>
  <c r="E90" i="64"/>
  <c r="D90" i="64"/>
  <c r="C90" i="64"/>
  <c r="O89" i="64"/>
  <c r="N89" i="64"/>
  <c r="L89" i="64"/>
  <c r="K89" i="64"/>
  <c r="J89" i="64"/>
  <c r="I89" i="64"/>
  <c r="H89" i="64"/>
  <c r="G89" i="64"/>
  <c r="G84" i="64" s="1"/>
  <c r="F89" i="64"/>
  <c r="E89" i="64"/>
  <c r="D89" i="64"/>
  <c r="O88" i="64"/>
  <c r="N88" i="64"/>
  <c r="L88" i="64"/>
  <c r="K88" i="64"/>
  <c r="J88" i="64"/>
  <c r="I88" i="64"/>
  <c r="H88" i="64"/>
  <c r="G88" i="64"/>
  <c r="F88" i="64"/>
  <c r="E88" i="64"/>
  <c r="D88" i="64"/>
  <c r="O87" i="64"/>
  <c r="N87" i="64"/>
  <c r="M87" i="64"/>
  <c r="L87" i="64"/>
  <c r="K87" i="64"/>
  <c r="J87" i="64"/>
  <c r="I87" i="64"/>
  <c r="I84" i="64" s="1"/>
  <c r="G87" i="64"/>
  <c r="F87" i="64"/>
  <c r="E87" i="64"/>
  <c r="D87" i="64"/>
  <c r="O86" i="64"/>
  <c r="N86" i="64"/>
  <c r="N84" i="64" s="1"/>
  <c r="L86" i="64"/>
  <c r="K86" i="64"/>
  <c r="J86" i="64"/>
  <c r="J84" i="64" s="1"/>
  <c r="I86" i="64"/>
  <c r="G86" i="64"/>
  <c r="F86" i="64"/>
  <c r="E86" i="64"/>
  <c r="E84" i="64" s="1"/>
  <c r="D86" i="64"/>
  <c r="O85" i="64"/>
  <c r="O84" i="64" s="1"/>
  <c r="N85" i="64"/>
  <c r="M85" i="64"/>
  <c r="L85" i="64"/>
  <c r="K85" i="64"/>
  <c r="K84" i="64" s="1"/>
  <c r="J85" i="64"/>
  <c r="I85" i="64"/>
  <c r="G85" i="64"/>
  <c r="F85" i="64"/>
  <c r="F84" i="64" s="1"/>
  <c r="E85" i="64"/>
  <c r="D85" i="64"/>
  <c r="C85" i="64"/>
  <c r="L84" i="64"/>
  <c r="D84" i="64"/>
  <c r="O83" i="64"/>
  <c r="N83" i="64"/>
  <c r="L83" i="64"/>
  <c r="K83" i="64"/>
  <c r="J83" i="64"/>
  <c r="I83" i="64"/>
  <c r="G83" i="64"/>
  <c r="F83" i="64"/>
  <c r="E83" i="64"/>
  <c r="D83" i="64"/>
  <c r="O82" i="64"/>
  <c r="N82" i="64"/>
  <c r="N77" i="64" s="1"/>
  <c r="L82" i="64"/>
  <c r="K82" i="64"/>
  <c r="J82" i="64"/>
  <c r="I82" i="64"/>
  <c r="G82" i="64"/>
  <c r="F82" i="64"/>
  <c r="E82" i="64"/>
  <c r="D82" i="64"/>
  <c r="O81" i="64"/>
  <c r="N81" i="64"/>
  <c r="L81" i="64"/>
  <c r="K81" i="64"/>
  <c r="J81" i="64"/>
  <c r="I81" i="64"/>
  <c r="G81" i="64"/>
  <c r="F81" i="64"/>
  <c r="E81" i="64"/>
  <c r="D81" i="64"/>
  <c r="C81" i="64"/>
  <c r="O80" i="64"/>
  <c r="N80" i="64"/>
  <c r="L80" i="64"/>
  <c r="K80" i="64"/>
  <c r="J80" i="64"/>
  <c r="I80" i="64"/>
  <c r="H80" i="64"/>
  <c r="G80" i="64"/>
  <c r="F80" i="64"/>
  <c r="E80" i="64"/>
  <c r="D80" i="64"/>
  <c r="D77" i="64" s="1"/>
  <c r="O79" i="64"/>
  <c r="N79" i="64"/>
  <c r="L79" i="64"/>
  <c r="L77" i="64" s="1"/>
  <c r="K79" i="64"/>
  <c r="J79" i="64"/>
  <c r="I79" i="64"/>
  <c r="I77" i="64" s="1"/>
  <c r="G79" i="64"/>
  <c r="F79" i="64"/>
  <c r="E79" i="64"/>
  <c r="E77" i="64" s="1"/>
  <c r="D79" i="64"/>
  <c r="O78" i="64"/>
  <c r="O77" i="64" s="1"/>
  <c r="N78" i="64"/>
  <c r="L78" i="64"/>
  <c r="K78" i="64"/>
  <c r="J78" i="64"/>
  <c r="J77" i="64" s="1"/>
  <c r="I78" i="64"/>
  <c r="G78" i="64"/>
  <c r="F78" i="64"/>
  <c r="E78" i="64"/>
  <c r="D78" i="64"/>
  <c r="K77" i="64"/>
  <c r="G77" i="64"/>
  <c r="M76" i="64"/>
  <c r="H76" i="64"/>
  <c r="C76" i="64"/>
  <c r="M75" i="64"/>
  <c r="H75" i="64"/>
  <c r="C75" i="64"/>
  <c r="M74" i="64"/>
  <c r="M53" i="64" s="1"/>
  <c r="H74" i="64"/>
  <c r="H53" i="64" s="1"/>
  <c r="C74" i="64"/>
  <c r="M73" i="64"/>
  <c r="H73" i="64"/>
  <c r="C73" i="64"/>
  <c r="M72" i="64"/>
  <c r="H72" i="64"/>
  <c r="C72" i="64"/>
  <c r="M71" i="64"/>
  <c r="M70" i="64" s="1"/>
  <c r="H71" i="64"/>
  <c r="H70" i="64" s="1"/>
  <c r="C71" i="64"/>
  <c r="O70" i="64"/>
  <c r="N70" i="64"/>
  <c r="L70" i="64"/>
  <c r="K70" i="64"/>
  <c r="J70" i="64"/>
  <c r="I70" i="64"/>
  <c r="G70" i="64"/>
  <c r="F70" i="64"/>
  <c r="E70" i="64"/>
  <c r="D70" i="64"/>
  <c r="C70" i="64"/>
  <c r="M69" i="64"/>
  <c r="M55" i="64" s="1"/>
  <c r="H69" i="64"/>
  <c r="C69" i="64"/>
  <c r="M68" i="64"/>
  <c r="H68" i="64"/>
  <c r="C68" i="64"/>
  <c r="M67" i="64"/>
  <c r="H67" i="64"/>
  <c r="C67" i="64"/>
  <c r="M66" i="64"/>
  <c r="M52" i="64" s="1"/>
  <c r="H66" i="64"/>
  <c r="H63" i="64" s="1"/>
  <c r="C66" i="64"/>
  <c r="C52" i="64" s="1"/>
  <c r="M65" i="64"/>
  <c r="M63" i="64" s="1"/>
  <c r="H65" i="64"/>
  <c r="C65" i="64"/>
  <c r="M64" i="64"/>
  <c r="H64" i="64"/>
  <c r="C64" i="64"/>
  <c r="C63" i="64" s="1"/>
  <c r="O63" i="64"/>
  <c r="N63" i="64"/>
  <c r="L63" i="64"/>
  <c r="K63" i="64"/>
  <c r="J63" i="64"/>
  <c r="I63" i="64"/>
  <c r="G63" i="64"/>
  <c r="F63" i="64"/>
  <c r="E63" i="64"/>
  <c r="D63" i="64"/>
  <c r="M62" i="64"/>
  <c r="H62" i="64"/>
  <c r="H55" i="64" s="1"/>
  <c r="C62" i="64"/>
  <c r="C55" i="64" s="1"/>
  <c r="M61" i="64"/>
  <c r="M54" i="64" s="1"/>
  <c r="H61" i="64"/>
  <c r="H54" i="64" s="1"/>
  <c r="C61" i="64"/>
  <c r="C54" i="64" s="1"/>
  <c r="M60" i="64"/>
  <c r="H60" i="64"/>
  <c r="C60" i="64"/>
  <c r="C53" i="64" s="1"/>
  <c r="M59" i="64"/>
  <c r="H59" i="64"/>
  <c r="C59" i="64"/>
  <c r="M58" i="64"/>
  <c r="H58" i="64"/>
  <c r="H51" i="64" s="1"/>
  <c r="C58" i="64"/>
  <c r="C51" i="64" s="1"/>
  <c r="M57" i="64"/>
  <c r="M56" i="64" s="1"/>
  <c r="H57" i="64"/>
  <c r="H50" i="64" s="1"/>
  <c r="H49" i="64" s="1"/>
  <c r="C57" i="64"/>
  <c r="C56" i="64" s="1"/>
  <c r="O56" i="64"/>
  <c r="N56" i="64"/>
  <c r="L56" i="64"/>
  <c r="K56" i="64"/>
  <c r="J56" i="64"/>
  <c r="I56" i="64"/>
  <c r="G56" i="64"/>
  <c r="F56" i="64"/>
  <c r="E56" i="64"/>
  <c r="D56" i="64"/>
  <c r="O55" i="64"/>
  <c r="N55" i="64"/>
  <c r="N20" i="64" s="1"/>
  <c r="L55" i="64"/>
  <c r="K55" i="64"/>
  <c r="J55" i="64"/>
  <c r="I55" i="64"/>
  <c r="G55" i="64"/>
  <c r="G20" i="64" s="1"/>
  <c r="F55" i="64"/>
  <c r="F20" i="64" s="1"/>
  <c r="E55" i="64"/>
  <c r="E20" i="64" s="1"/>
  <c r="D55" i="64"/>
  <c r="O54" i="64"/>
  <c r="O19" i="64" s="1"/>
  <c r="N54" i="64"/>
  <c r="L54" i="64"/>
  <c r="K54" i="64"/>
  <c r="J54" i="64"/>
  <c r="I54" i="64"/>
  <c r="G54" i="64"/>
  <c r="G19" i="64" s="1"/>
  <c r="F54" i="64"/>
  <c r="E54" i="64"/>
  <c r="D54" i="64"/>
  <c r="O53" i="64"/>
  <c r="N53" i="64"/>
  <c r="L53" i="64"/>
  <c r="K53" i="64"/>
  <c r="J53" i="64"/>
  <c r="I53" i="64"/>
  <c r="I18" i="64" s="1"/>
  <c r="G53" i="64"/>
  <c r="G18" i="64" s="1"/>
  <c r="F53" i="64"/>
  <c r="E53" i="64"/>
  <c r="D53" i="64"/>
  <c r="D18" i="64" s="1"/>
  <c r="O52" i="64"/>
  <c r="N52" i="64"/>
  <c r="L52" i="64"/>
  <c r="K52" i="64"/>
  <c r="J52" i="64"/>
  <c r="J17" i="64" s="1"/>
  <c r="I52" i="64"/>
  <c r="I17" i="64" s="1"/>
  <c r="H52" i="64"/>
  <c r="G52" i="64"/>
  <c r="F52" i="64"/>
  <c r="E52" i="64"/>
  <c r="E17" i="64" s="1"/>
  <c r="D52" i="64"/>
  <c r="O51" i="64"/>
  <c r="N51" i="64"/>
  <c r="L51" i="64"/>
  <c r="K51" i="64"/>
  <c r="K16" i="64" s="1"/>
  <c r="J51" i="64"/>
  <c r="J16" i="64" s="1"/>
  <c r="I51" i="64"/>
  <c r="I49" i="64" s="1"/>
  <c r="G51" i="64"/>
  <c r="F51" i="64"/>
  <c r="F16" i="64" s="1"/>
  <c r="E51" i="64"/>
  <c r="D51" i="64"/>
  <c r="D49" i="64" s="1"/>
  <c r="O50" i="64"/>
  <c r="N50" i="64"/>
  <c r="N49" i="64" s="1"/>
  <c r="L50" i="64"/>
  <c r="L15" i="64" s="1"/>
  <c r="K50" i="64"/>
  <c r="K15" i="64" s="1"/>
  <c r="J50" i="64"/>
  <c r="J49" i="64" s="1"/>
  <c r="I50" i="64"/>
  <c r="G50" i="64"/>
  <c r="G15" i="64" s="1"/>
  <c r="G14" i="64" s="1"/>
  <c r="F50" i="64"/>
  <c r="E50" i="64"/>
  <c r="E49" i="64" s="1"/>
  <c r="D50" i="64"/>
  <c r="O49" i="64"/>
  <c r="L49" i="64"/>
  <c r="K49" i="64"/>
  <c r="M48" i="64"/>
  <c r="H48" i="64"/>
  <c r="H97" i="64" s="1"/>
  <c r="C48" i="64"/>
  <c r="C97" i="64" s="1"/>
  <c r="M47" i="64"/>
  <c r="M96" i="64" s="1"/>
  <c r="H47" i="64"/>
  <c r="H96" i="64" s="1"/>
  <c r="C47" i="64"/>
  <c r="C96" i="64" s="1"/>
  <c r="M46" i="64"/>
  <c r="H46" i="64"/>
  <c r="H95" i="64" s="1"/>
  <c r="C46" i="64"/>
  <c r="M45" i="64"/>
  <c r="M94" i="64" s="1"/>
  <c r="H45" i="64"/>
  <c r="H94" i="64" s="1"/>
  <c r="C45" i="64"/>
  <c r="M44" i="64"/>
  <c r="M93" i="64" s="1"/>
  <c r="H44" i="64"/>
  <c r="H93" i="64" s="1"/>
  <c r="C44" i="64"/>
  <c r="C42" i="64" s="1"/>
  <c r="M43" i="64"/>
  <c r="M22" i="64" s="1"/>
  <c r="H43" i="64"/>
  <c r="C43" i="64"/>
  <c r="C92" i="64" s="1"/>
  <c r="C91" i="64" s="1"/>
  <c r="O42" i="64"/>
  <c r="N42" i="64"/>
  <c r="L42" i="64"/>
  <c r="K42" i="64"/>
  <c r="J42" i="64"/>
  <c r="I42" i="64"/>
  <c r="H42" i="64"/>
  <c r="G42" i="64"/>
  <c r="F42" i="64"/>
  <c r="E42" i="64"/>
  <c r="D42" i="64"/>
  <c r="M41" i="64"/>
  <c r="H41" i="64"/>
  <c r="C41" i="64"/>
  <c r="M40" i="64"/>
  <c r="M89" i="64" s="1"/>
  <c r="H40" i="64"/>
  <c r="C40" i="64"/>
  <c r="C89" i="64" s="1"/>
  <c r="M39" i="64"/>
  <c r="M88" i="64" s="1"/>
  <c r="H39" i="64"/>
  <c r="H25" i="64" s="1"/>
  <c r="C39" i="64"/>
  <c r="C25" i="64" s="1"/>
  <c r="M38" i="64"/>
  <c r="H38" i="64"/>
  <c r="H87" i="64" s="1"/>
  <c r="C38" i="64"/>
  <c r="C87" i="64" s="1"/>
  <c r="M37" i="64"/>
  <c r="H37" i="64"/>
  <c r="H86" i="64" s="1"/>
  <c r="C37" i="64"/>
  <c r="C86" i="64" s="1"/>
  <c r="M36" i="64"/>
  <c r="H36" i="64"/>
  <c r="H85" i="64" s="1"/>
  <c r="C36" i="64"/>
  <c r="O35" i="64"/>
  <c r="N35" i="64"/>
  <c r="M35" i="64"/>
  <c r="L35" i="64"/>
  <c r="K35" i="64"/>
  <c r="J35" i="64"/>
  <c r="I35" i="64"/>
  <c r="G35" i="64"/>
  <c r="F35" i="64"/>
  <c r="E35" i="64"/>
  <c r="D35" i="64"/>
  <c r="M34" i="64"/>
  <c r="M27" i="64" s="1"/>
  <c r="H34" i="64"/>
  <c r="H27" i="64" s="1"/>
  <c r="C34" i="64"/>
  <c r="M33" i="64"/>
  <c r="M82" i="64" s="1"/>
  <c r="H33" i="64"/>
  <c r="H26" i="64" s="1"/>
  <c r="C33" i="64"/>
  <c r="M32" i="64"/>
  <c r="M81" i="64" s="1"/>
  <c r="H32" i="64"/>
  <c r="H81" i="64" s="1"/>
  <c r="C32" i="64"/>
  <c r="M31" i="64"/>
  <c r="M80" i="64" s="1"/>
  <c r="H31" i="64"/>
  <c r="H24" i="64" s="1"/>
  <c r="H17" i="64" s="1"/>
  <c r="C31" i="64"/>
  <c r="C80" i="64" s="1"/>
  <c r="M30" i="64"/>
  <c r="M79" i="64" s="1"/>
  <c r="H30" i="64"/>
  <c r="H28" i="64" s="1"/>
  <c r="C30" i="64"/>
  <c r="C79" i="64" s="1"/>
  <c r="M29" i="64"/>
  <c r="H29" i="64"/>
  <c r="H22" i="64" s="1"/>
  <c r="C29" i="64"/>
  <c r="O28" i="64"/>
  <c r="N28" i="64"/>
  <c r="L28" i="64"/>
  <c r="K28" i="64"/>
  <c r="J28" i="64"/>
  <c r="I28" i="64"/>
  <c r="G28" i="64"/>
  <c r="F28" i="64"/>
  <c r="E28" i="64"/>
  <c r="D28" i="64"/>
  <c r="O27" i="64"/>
  <c r="O21" i="64" s="1"/>
  <c r="N27" i="64"/>
  <c r="L27" i="64"/>
  <c r="L20" i="64" s="1"/>
  <c r="K27" i="64"/>
  <c r="K20" i="64" s="1"/>
  <c r="J27" i="64"/>
  <c r="J20" i="64" s="1"/>
  <c r="I27" i="64"/>
  <c r="I20" i="64" s="1"/>
  <c r="G27" i="64"/>
  <c r="F27" i="64"/>
  <c r="E27" i="64"/>
  <c r="D27" i="64"/>
  <c r="O26" i="64"/>
  <c r="N26" i="64"/>
  <c r="N19" i="64" s="1"/>
  <c r="L26" i="64"/>
  <c r="L19" i="64" s="1"/>
  <c r="K26" i="64"/>
  <c r="K19" i="64" s="1"/>
  <c r="J26" i="64"/>
  <c r="J21" i="64" s="1"/>
  <c r="I26" i="64"/>
  <c r="G26" i="64"/>
  <c r="F26" i="64"/>
  <c r="E26" i="64"/>
  <c r="D26" i="64"/>
  <c r="O25" i="64"/>
  <c r="O18" i="64" s="1"/>
  <c r="N25" i="64"/>
  <c r="N18" i="64" s="1"/>
  <c r="M25" i="64"/>
  <c r="M18" i="64" s="1"/>
  <c r="L25" i="64"/>
  <c r="L18" i="64" s="1"/>
  <c r="K25" i="64"/>
  <c r="K18" i="64" s="1"/>
  <c r="J25" i="64"/>
  <c r="I25" i="64"/>
  <c r="G25" i="64"/>
  <c r="F25" i="64"/>
  <c r="E25" i="64"/>
  <c r="D25" i="64"/>
  <c r="O24" i="64"/>
  <c r="O17" i="64" s="1"/>
  <c r="N24" i="64"/>
  <c r="N17" i="64" s="1"/>
  <c r="M24" i="64"/>
  <c r="M17" i="64" s="1"/>
  <c r="L24" i="64"/>
  <c r="L21" i="64" s="1"/>
  <c r="K24" i="64"/>
  <c r="J24" i="64"/>
  <c r="I24" i="64"/>
  <c r="G24" i="64"/>
  <c r="F24" i="64"/>
  <c r="E24" i="64"/>
  <c r="D24" i="64"/>
  <c r="D17" i="64" s="1"/>
  <c r="O23" i="64"/>
  <c r="O16" i="64" s="1"/>
  <c r="N23" i="64"/>
  <c r="N16" i="64" s="1"/>
  <c r="M23" i="64"/>
  <c r="L23" i="64"/>
  <c r="K23" i="64"/>
  <c r="J23" i="64"/>
  <c r="I23" i="64"/>
  <c r="G23" i="64"/>
  <c r="F23" i="64"/>
  <c r="E23" i="64"/>
  <c r="E16" i="64" s="1"/>
  <c r="D23" i="64"/>
  <c r="D16" i="64" s="1"/>
  <c r="O22" i="64"/>
  <c r="O15" i="64" s="1"/>
  <c r="N22" i="64"/>
  <c r="N21" i="64" s="1"/>
  <c r="L22" i="64"/>
  <c r="K22" i="64"/>
  <c r="K21" i="64" s="1"/>
  <c r="J22" i="64"/>
  <c r="I22" i="64"/>
  <c r="I21" i="64" s="1"/>
  <c r="G22" i="64"/>
  <c r="F22" i="64"/>
  <c r="F15" i="64" s="1"/>
  <c r="E22" i="64"/>
  <c r="E15" i="64" s="1"/>
  <c r="D22" i="64"/>
  <c r="D15" i="64" s="1"/>
  <c r="C22" i="64"/>
  <c r="G21" i="64"/>
  <c r="D21" i="64"/>
  <c r="O20" i="64"/>
  <c r="D20" i="64"/>
  <c r="I19" i="64"/>
  <c r="E19" i="64"/>
  <c r="D19" i="64"/>
  <c r="J18" i="64"/>
  <c r="F18" i="64"/>
  <c r="E18" i="64"/>
  <c r="K17" i="64"/>
  <c r="G17" i="64"/>
  <c r="F17" i="64"/>
  <c r="L16" i="64"/>
  <c r="G16" i="64"/>
  <c r="I15" i="64"/>
  <c r="M154" i="64" l="1"/>
  <c r="M83" i="64"/>
  <c r="K119" i="64"/>
  <c r="H154" i="64"/>
  <c r="H125" i="64"/>
  <c r="H111" i="64" s="1"/>
  <c r="H121" i="64"/>
  <c r="H107" i="64" s="1"/>
  <c r="H147" i="64"/>
  <c r="C125" i="64"/>
  <c r="C111" i="64" s="1"/>
  <c r="F77" i="64"/>
  <c r="F49" i="64"/>
  <c r="C83" i="64"/>
  <c r="O14" i="64"/>
  <c r="D14" i="64"/>
  <c r="M126" i="64"/>
  <c r="M120" i="64"/>
  <c r="E14" i="64"/>
  <c r="M15" i="64"/>
  <c r="H19" i="64"/>
  <c r="K14" i="64"/>
  <c r="M111" i="64"/>
  <c r="O119" i="64"/>
  <c r="N109" i="64"/>
  <c r="N119" i="64"/>
  <c r="H15" i="64"/>
  <c r="C18" i="64"/>
  <c r="L14" i="64"/>
  <c r="I119" i="64"/>
  <c r="I106" i="64"/>
  <c r="I105" i="64" s="1"/>
  <c r="C15" i="64"/>
  <c r="H18" i="64"/>
  <c r="N105" i="64"/>
  <c r="H20" i="64"/>
  <c r="M20" i="64"/>
  <c r="F106" i="64"/>
  <c r="F105" i="64" s="1"/>
  <c r="F119" i="64"/>
  <c r="G162" i="64"/>
  <c r="F14" i="64"/>
  <c r="F162" i="64" s="1"/>
  <c r="C84" i="64"/>
  <c r="H84" i="64"/>
  <c r="J105" i="64"/>
  <c r="G119" i="64"/>
  <c r="G106" i="64"/>
  <c r="G105" i="64" s="1"/>
  <c r="C23" i="64"/>
  <c r="C35" i="64"/>
  <c r="H78" i="64"/>
  <c r="D106" i="64"/>
  <c r="O107" i="64"/>
  <c r="M121" i="64"/>
  <c r="M107" i="64" s="1"/>
  <c r="M133" i="64"/>
  <c r="E21" i="64"/>
  <c r="F21" i="64"/>
  <c r="C24" i="64"/>
  <c r="C17" i="64" s="1"/>
  <c r="M26" i="64"/>
  <c r="M19" i="64" s="1"/>
  <c r="M50" i="64"/>
  <c r="H79" i="64"/>
  <c r="M86" i="64"/>
  <c r="C108" i="64"/>
  <c r="I126" i="64"/>
  <c r="H127" i="64"/>
  <c r="F19" i="64"/>
  <c r="M51" i="64"/>
  <c r="M16" i="64" s="1"/>
  <c r="H56" i="64"/>
  <c r="N15" i="64"/>
  <c r="N14" i="64" s="1"/>
  <c r="N162" i="64" s="1"/>
  <c r="L17" i="64"/>
  <c r="J19" i="64"/>
  <c r="C26" i="64"/>
  <c r="C19" i="64" s="1"/>
  <c r="M28" i="64"/>
  <c r="C50" i="64"/>
  <c r="C49" i="64" s="1"/>
  <c r="E120" i="64"/>
  <c r="D121" i="64"/>
  <c r="D107" i="64" s="1"/>
  <c r="O122" i="64"/>
  <c r="O108" i="64" s="1"/>
  <c r="H129" i="64"/>
  <c r="H122" i="64" s="1"/>
  <c r="H108" i="64" s="1"/>
  <c r="C82" i="64"/>
  <c r="C27" i="64"/>
  <c r="C20" i="64" s="1"/>
  <c r="H82" i="64"/>
  <c r="J15" i="64"/>
  <c r="H23" i="64"/>
  <c r="H16" i="64" s="1"/>
  <c r="C28" i="64"/>
  <c r="H35" i="64"/>
  <c r="M42" i="64"/>
  <c r="M78" i="64"/>
  <c r="M77" i="64" s="1"/>
  <c r="H83" i="64"/>
  <c r="C88" i="64"/>
  <c r="M90" i="64"/>
  <c r="I16" i="64"/>
  <c r="I14" i="64" s="1"/>
  <c r="I162" i="64" s="1"/>
  <c r="G49" i="64"/>
  <c r="C78" i="64"/>
  <c r="M92" i="64"/>
  <c r="M91" i="64" s="1"/>
  <c r="J119" i="64"/>
  <c r="L106" i="64"/>
  <c r="L105" i="64" s="1"/>
  <c r="K107" i="64"/>
  <c r="K105" i="64" s="1"/>
  <c r="C127" i="64"/>
  <c r="C77" i="64" l="1"/>
  <c r="K162" i="64"/>
  <c r="H120" i="64"/>
  <c r="H126" i="64"/>
  <c r="O105" i="64"/>
  <c r="O162" i="64" s="1"/>
  <c r="D105" i="64"/>
  <c r="D119" i="64"/>
  <c r="M14" i="64"/>
  <c r="E119" i="64"/>
  <c r="E106" i="64"/>
  <c r="E105" i="64" s="1"/>
  <c r="E162" i="64" s="1"/>
  <c r="H77" i="64"/>
  <c r="M21" i="64"/>
  <c r="C126" i="64"/>
  <c r="C120" i="64"/>
  <c r="M84" i="64"/>
  <c r="L162" i="64"/>
  <c r="C21" i="64"/>
  <c r="C16" i="64"/>
  <c r="C14" i="64" s="1"/>
  <c r="M106" i="64"/>
  <c r="M105" i="64" s="1"/>
  <c r="M119" i="64"/>
  <c r="M49" i="64"/>
  <c r="H21" i="64"/>
  <c r="H14" i="64"/>
  <c r="D162" i="64"/>
  <c r="J14" i="64"/>
  <c r="J162" i="64" s="1"/>
  <c r="M162" i="64" l="1"/>
  <c r="H119" i="64"/>
  <c r="H106" i="64"/>
  <c r="H105" i="64" s="1"/>
  <c r="H162" i="64" s="1"/>
  <c r="C119" i="64"/>
  <c r="C106" i="64"/>
  <c r="C105" i="64" s="1"/>
  <c r="C162" i="64" s="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<sst xmlns="http://schemas.openxmlformats.org/spreadsheetml/2006/main" count="190" uniqueCount="50">
  <si>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</si>
  <si>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</si>
  <si>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</si>
  <si>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</si>
  <si>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</si>
  <si>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</si>
  <si>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</si>
  <si>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</si>
  <si>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</si>
  <si>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</si>
  <si>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</si>
  <si>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</si>
  <si>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</si>
  <si>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</si>
  <si>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</si>
  <si>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</si>
  <si>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</si>
  <si>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</si>
  <si>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</si>
  <si>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</si>
  <si>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</si>
  <si>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</si>
  <si>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</si>
  <si>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</si>
  <si>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</si>
  <si>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</si>
  <si>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</si>
  <si>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</si>
  <si>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</si>
  <si>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</si>
  <si>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</si>
  <si>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</si>
  <si>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</si>
  <si>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</si>
  <si>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</si>
  <si>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</si>
  <si>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</si>
  <si>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</si>
  <si>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</si>
  <si>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</si>
  <si>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</si>
  <si>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</si>
  <si>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(En millones de balboas)</t>
  </si>
  <si>
    <t>0.0 Cuando la cantidad es menor a la unidad o fracción decimal adoptada, para la expresión del dato.</t>
  </si>
  <si>
    <t>2023 (P)</t>
  </si>
  <si>
    <t>2024 (P)</t>
  </si>
  <si>
    <t>2025 (E)</t>
  </si>
  <si>
    <t>Y SECTOR: AÑOS 2023-24 Y PRIMER SEMESTRE 2025</t>
  </si>
  <si>
    <t xml:space="preserve"> semestre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</si>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</sst>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NumberFormat="1" applyFont="1" applyBorder="1" applyAlignment="1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164" fontId="3" fillId="2" borderId="6" xfId="0" applyNumberFormat="1" applyFont="1" applyFill="1" applyBorder="1" applyAlignment="1" applyProtection="1">
      <alignment horizontal="right"/>
    </xf>
    <xf numFmtId="164" fontId="3" fillId="2" borderId="6" xfId="0" applyNumberFormat="1" applyFont="1" applyFill="1" applyBorder="1"/>
    <xf numFmtId="164" fontId="6" fillId="2" borderId="6" xfId="0" applyNumberFormat="1" applyFont="1" applyFill="1" applyBorder="1" applyAlignment="1" applyProtection="1">
      <alignment horizontal="right"/>
    </xf>
    <xf numFmtId="164" fontId="6" fillId="2" borderId="6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0" borderId="0" xfId="0" applyNumberFormat="1" applyFont="1" applyFill="1"/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/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/>
    <xf numFmtId="0" fontId="5" fillId="2" borderId="2" xfId="0" applyNumberFormat="1" applyFont="1" applyFill="1" applyBorder="1"/>
    <xf numFmtId="0" fontId="3" fillId="2" borderId="2" xfId="0" applyNumberFormat="1" applyFont="1" applyFill="1" applyBorder="1"/>
    <xf numFmtId="0" fontId="5" fillId="2" borderId="0" xfId="0" applyNumberFormat="1" applyFont="1" applyFill="1" applyBorder="1"/>
    <xf numFmtId="0" fontId="3" fillId="2" borderId="0" xfId="0" applyNumberFormat="1" applyFont="1" applyFill="1" applyBorder="1"/>
    <xf numFmtId="0" fontId="3" fillId="0" borderId="0" xfId="0" applyNumberFormat="1" applyFont="1" applyFill="1" applyAlignment="1"/>
    <xf numFmtId="0" fontId="3" fillId="0" borderId="0" xfId="0" applyNumberFormat="1" applyFont="1" applyFill="1" applyBorder="1"/>
    <xf numFmtId="0" fontId="5" fillId="0" borderId="0" xfId="0" applyNumberFormat="1" applyFont="1" applyFill="1"/>
    <xf numFmtId="0" fontId="3" fillId="2" borderId="2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5" fillId="2" borderId="6" xfId="0" applyNumberFormat="1" applyFont="1" applyFill="1" applyBorder="1"/>
    <xf numFmtId="0" fontId="5" fillId="2" borderId="6" xfId="0" applyNumberFormat="1" applyFont="1" applyFill="1" applyBorder="1" applyAlignment="1">
      <alignment horizontal="left" indent="2"/>
    </xf>
    <xf numFmtId="0" fontId="5" fillId="2" borderId="6" xfId="0" applyNumberFormat="1" applyFont="1" applyFill="1" applyBorder="1" applyAlignment="1">
      <alignment horizontal="left" indent="4"/>
    </xf>
    <xf numFmtId="0" fontId="5" fillId="2" borderId="6" xfId="0" applyNumberFormat="1" applyFont="1" applyFill="1" applyBorder="1" applyAlignment="1">
      <alignment horizontal="left" indent="6"/>
    </xf>
    <xf numFmtId="0" fontId="5" fillId="2" borderId="6" xfId="0" applyNumberFormat="1" applyFont="1" applyFill="1" applyBorder="1" applyAlignment="1">
      <alignment horizontal="left" indent="8"/>
    </xf>
    <xf numFmtId="0" fontId="5" fillId="2" borderId="6" xfId="0" applyNumberFormat="1" applyFont="1" applyFill="1" applyBorder="1" applyAlignment="1">
      <alignment horizontal="left" indent="10"/>
    </xf>
    <xf numFmtId="0" fontId="5" fillId="2" borderId="6" xfId="0" applyNumberFormat="1" applyFont="1" applyFill="1" applyBorder="1" applyAlignment="1">
      <alignment horizontal="left" indent="13"/>
    </xf>
    <xf numFmtId="0" fontId="7" fillId="3" borderId="16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vertical="center"/>
    </xf>
    <xf numFmtId="0" fontId="7" fillId="3" borderId="17" xfId="0" applyNumberFormat="1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>
      <alignment vertical="center"/>
    </xf>
    <xf numFmtId="0" fontId="3" fillId="2" borderId="27" xfId="0" applyNumberFormat="1" applyFont="1" applyFill="1" applyBorder="1"/>
    <xf numFmtId="0" fontId="3" fillId="2" borderId="8" xfId="0" applyNumberFormat="1" applyFont="1" applyFill="1" applyBorder="1"/>
    <xf numFmtId="0" fontId="3" fillId="2" borderId="28" xfId="0" applyNumberFormat="1" applyFont="1" applyFill="1" applyBorder="1"/>
    <xf numFmtId="0" fontId="7" fillId="3" borderId="16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 applyProtection="1">
      <alignment horizontal="center" vertical="center"/>
    </xf>
    <xf numFmtId="0" fontId="7" fillId="3" borderId="2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7" fillId="3" borderId="12" xfId="0" applyNumberFormat="1" applyFont="1" applyFill="1" applyBorder="1" applyAlignment="1">
      <alignment horizontal="left" vertical="center" wrapText="1"/>
    </xf>
    <xf numFmtId="0" fontId="7" fillId="3" borderId="13" xfId="0" applyNumberFormat="1" applyFont="1" applyFill="1" applyBorder="1" applyAlignment="1">
      <alignment horizontal="left" vertical="center" wrapText="1"/>
    </xf>
    <xf numFmtId="0" fontId="7" fillId="3" borderId="14" xfId="0" applyNumberFormat="1" applyFont="1" applyFill="1" applyBorder="1" applyAlignment="1">
      <alignment horizontal="left" vertical="center" wrapText="1"/>
    </xf>
    <xf numFmtId="0" fontId="7" fillId="3" borderId="19" xfId="0" applyNumberFormat="1" applyFont="1" applyFill="1" applyBorder="1" applyAlignment="1" applyProtection="1">
      <alignment horizontal="center" vertical="center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3" borderId="20" xfId="0" applyNumberFormat="1" applyFont="1" applyFill="1" applyBorder="1" applyAlignment="1" applyProtection="1">
      <alignment horizontal="center" vertical="center"/>
    </xf>
    <xf numFmtId="0" fontId="7" fillId="3" borderId="26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horizontal="right" vertical="center" wrapText="1"/>
    </xf>
    <xf numFmtId="0" fontId="7" fillId="3" borderId="25" xfId="0" applyNumberFormat="1" applyFont="1" applyFill="1" applyBorder="1" applyAlignment="1">
      <alignment horizontal="right" vertical="center" wrapText="1"/>
    </xf>
    <xf numFmtId="0" fontId="7" fillId="3" borderId="21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22" xfId="0" applyNumberFormat="1" applyFont="1" applyFill="1" applyBorder="1" applyAlignment="1" applyProtection="1">
      <alignment horizontal="center" vertical="center"/>
    </xf>
    <xf numFmtId="0" fontId="7" fillId="3" borderId="24" xfId="0" applyNumberFormat="1" applyFont="1" applyFill="1" applyBorder="1" applyAlignment="1" applyProtection="1">
      <alignment horizontal="center" vertical="center"/>
    </xf>
    <xf numFmtId="0" fontId="7" fillId="3" borderId="25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>
      <alignment horizontal="center" vertical="center"/>
    </xf>
    <xf numFmtId="0" fontId="7" fillId="3" borderId="1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7" fillId="3" borderId="18" xfId="0" applyNumberFormat="1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0" customWidth="1"/>
    <col min="2" max="2" width="50.7109375" style="22" customWidth="1"/>
    <col min="3" max="3" width="13" style="10" customWidth="1"/>
    <col min="4" max="7" width="10.7109375" style="10" customWidth="1"/>
    <col min="8" max="8" width="13.42578125" style="10" customWidth="1"/>
    <col min="9" max="12" width="13.28515625" style="10" customWidth="1"/>
    <col min="13" max="13" width="13.42578125" style="10" customWidth="1"/>
    <col min="14" max="15" width="13.28515625" style="10" customWidth="1"/>
    <col min="16" max="16" width="6.7109375" style="10" customWidth="1"/>
    <col min="17" max="16384" width="9.140625" style="10"/>
  </cols>
  <sheetData>
    <row r="1" spans="1:19" ht="12.75" customHeight="1" x14ac:dyDescent="0.2">
      <c r="A1" s="45" t="s">
        <v>12</v>
      </c>
      <c r="B1" s="45"/>
      <c r="C1" s="45"/>
      <c r="D1" s="45"/>
      <c r="E1" s="45"/>
      <c r="F1" s="45"/>
      <c r="G1" s="45"/>
      <c r="H1" s="45" t="s">
        <v>12</v>
      </c>
      <c r="I1" s="45"/>
      <c r="J1" s="45"/>
      <c r="K1" s="45"/>
      <c r="L1" s="45"/>
      <c r="M1" s="45"/>
      <c r="N1" s="45"/>
      <c r="O1" s="45"/>
      <c r="P1" s="45"/>
    </row>
    <row r="2" spans="1:19" ht="12.75" customHeight="1" x14ac:dyDescent="0.2">
      <c r="A2" s="46" t="s">
        <v>13</v>
      </c>
      <c r="B2" s="46"/>
      <c r="C2" s="46"/>
      <c r="D2" s="46"/>
      <c r="E2" s="46"/>
      <c r="F2" s="46"/>
      <c r="G2" s="46"/>
      <c r="H2" s="46" t="s">
        <v>13</v>
      </c>
      <c r="I2" s="46"/>
      <c r="J2" s="46"/>
      <c r="K2" s="46"/>
      <c r="L2" s="46"/>
      <c r="M2" s="46"/>
      <c r="N2" s="46"/>
      <c r="O2" s="46"/>
      <c r="P2" s="46"/>
    </row>
    <row r="3" spans="1:19" ht="12.75" customHeight="1" x14ac:dyDescent="0.2">
      <c r="A3" s="45" t="s">
        <v>14</v>
      </c>
      <c r="B3" s="45"/>
      <c r="C3" s="45"/>
      <c r="D3" s="45"/>
      <c r="E3" s="45"/>
      <c r="F3" s="45"/>
      <c r="G3" s="45"/>
      <c r="H3" s="45" t="s">
        <v>14</v>
      </c>
      <c r="I3" s="45"/>
      <c r="J3" s="45"/>
      <c r="K3" s="45"/>
      <c r="L3" s="45"/>
      <c r="M3" s="45"/>
      <c r="N3" s="45"/>
      <c r="O3" s="45"/>
      <c r="P3" s="45"/>
    </row>
    <row r="4" spans="1:19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s="14" customFormat="1" ht="12.75" customHeight="1" x14ac:dyDescent="0.2">
      <c r="A5" s="1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2" t="s">
        <v>0</v>
      </c>
      <c r="Q5" s="13"/>
      <c r="R5" s="13"/>
      <c r="S5" s="13"/>
    </row>
    <row r="6" spans="1:19" s="14" customFormat="1" ht="12.75" customHeight="1" x14ac:dyDescent="0.2">
      <c r="A6" s="11" t="s">
        <v>47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2" t="s">
        <v>47</v>
      </c>
      <c r="Q6" s="15"/>
      <c r="R6" s="15"/>
      <c r="S6" s="15"/>
    </row>
    <row r="7" spans="1:19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 s="16" customFormat="1" ht="14.1" customHeight="1" x14ac:dyDescent="0.2">
      <c r="A8" s="47" t="s">
        <v>41</v>
      </c>
      <c r="B8" s="34"/>
      <c r="C8" s="50" t="s">
        <v>1</v>
      </c>
      <c r="D8" s="51"/>
      <c r="E8" s="51"/>
      <c r="F8" s="51"/>
      <c r="G8" s="52"/>
      <c r="H8" s="53" t="s">
        <v>2</v>
      </c>
      <c r="I8" s="54"/>
      <c r="J8" s="54"/>
      <c r="K8" s="54"/>
      <c r="L8" s="54"/>
      <c r="M8" s="54"/>
      <c r="N8" s="54"/>
      <c r="O8" s="55"/>
      <c r="P8" s="56" t="s">
        <v>41</v>
      </c>
    </row>
    <row r="9" spans="1:19" s="16" customFormat="1" ht="14.1" customHeight="1" x14ac:dyDescent="0.2">
      <c r="A9" s="48"/>
      <c r="B9" s="35"/>
      <c r="C9" s="59" t="s">
        <v>42</v>
      </c>
      <c r="D9" s="60"/>
      <c r="E9" s="60"/>
      <c r="F9" s="60"/>
      <c r="G9" s="61"/>
      <c r="H9" s="62" t="s">
        <v>42</v>
      </c>
      <c r="I9" s="63"/>
      <c r="J9" s="63"/>
      <c r="K9" s="63"/>
      <c r="L9" s="63"/>
      <c r="M9" s="63"/>
      <c r="N9" s="63"/>
      <c r="O9" s="64"/>
      <c r="P9" s="57"/>
    </row>
    <row r="10" spans="1:19" s="16" customFormat="1" ht="14.1" customHeight="1" x14ac:dyDescent="0.2">
      <c r="A10" s="48"/>
      <c r="B10" s="36" t="s">
        <v>3</v>
      </c>
      <c r="C10" s="65" t="s">
        <v>44</v>
      </c>
      <c r="D10" s="66"/>
      <c r="E10" s="66"/>
      <c r="F10" s="66"/>
      <c r="G10" s="67"/>
      <c r="H10" s="65" t="s">
        <v>45</v>
      </c>
      <c r="I10" s="66"/>
      <c r="J10" s="66"/>
      <c r="K10" s="66"/>
      <c r="L10" s="67"/>
      <c r="M10" s="65" t="s">
        <v>46</v>
      </c>
      <c r="N10" s="66"/>
      <c r="O10" s="67"/>
      <c r="P10" s="57"/>
    </row>
    <row r="11" spans="1:19" s="16" customFormat="1" ht="14.1" customHeight="1" x14ac:dyDescent="0.2">
      <c r="A11" s="48"/>
      <c r="B11" s="35"/>
      <c r="C11" s="68" t="s">
        <v>4</v>
      </c>
      <c r="D11" s="53" t="s">
        <v>5</v>
      </c>
      <c r="E11" s="54"/>
      <c r="F11" s="54"/>
      <c r="G11" s="55"/>
      <c r="H11" s="70" t="s">
        <v>4</v>
      </c>
      <c r="I11" s="65" t="s">
        <v>5</v>
      </c>
      <c r="J11" s="66"/>
      <c r="K11" s="66"/>
      <c r="L11" s="67"/>
      <c r="M11" s="42" t="s">
        <v>6</v>
      </c>
      <c r="N11" s="65" t="s">
        <v>5</v>
      </c>
      <c r="O11" s="67"/>
      <c r="P11" s="57"/>
    </row>
    <row r="12" spans="1:19" s="16" customFormat="1" ht="14.1" customHeight="1" x14ac:dyDescent="0.2">
      <c r="A12" s="49"/>
      <c r="B12" s="38"/>
      <c r="C12" s="69"/>
      <c r="D12" s="37" t="s">
        <v>6</v>
      </c>
      <c r="E12" s="37" t="s">
        <v>7</v>
      </c>
      <c r="F12" s="37" t="s">
        <v>8</v>
      </c>
      <c r="G12" s="37" t="s">
        <v>9</v>
      </c>
      <c r="H12" s="71"/>
      <c r="I12" s="37" t="s">
        <v>6</v>
      </c>
      <c r="J12" s="37" t="s">
        <v>7</v>
      </c>
      <c r="K12" s="37" t="s">
        <v>8</v>
      </c>
      <c r="L12" s="37" t="s">
        <v>9</v>
      </c>
      <c r="M12" s="43" t="s">
        <v>48</v>
      </c>
      <c r="N12" s="44" t="s">
        <v>6</v>
      </c>
      <c r="O12" s="37" t="s">
        <v>7</v>
      </c>
      <c r="P12" s="58"/>
    </row>
    <row r="13" spans="1:19" s="16" customFormat="1" ht="6" customHeigh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spans="1:19" s="16" customFormat="1" ht="15.95" customHeight="1" x14ac:dyDescent="0.2">
      <c r="A14" s="2">
        <v>1</v>
      </c>
      <c r="B14" s="27" t="s">
        <v>15</v>
      </c>
      <c r="C14" s="72">
        <f>SUM(C15+C16+C17+C18+C19+C20)</f>
        <v>-2581.0013394499961</v>
      </c>
      <c r="D14" s="72">
        <f t="shared" ref="D14:O14" si="0">SUM(D15+D16+D17+D18+D19+D20)</f>
        <v>559.84799500999804</v>
      </c>
      <c r="E14" s="72">
        <f t="shared" si="0"/>
        <v>501.96048555000084</v>
      </c>
      <c r="F14" s="72">
        <f t="shared" si="0"/>
        <v>-1178.030579029999</v>
      </c>
      <c r="G14" s="72">
        <f t="shared" si="0"/>
        <v>-2464.779240979999</v>
      </c>
      <c r="H14" s="72">
        <f>SUM(H15+H16+H17+H18+H19+H20)</f>
        <v>1672.2214311799976</v>
      </c>
      <c r="I14" s="72">
        <f t="shared" si="0"/>
        <v>0.64930698000082998</v>
      </c>
      <c r="J14" s="72">
        <f t="shared" si="0"/>
        <v>497.59290917000163</v>
      </c>
      <c r="K14" s="72">
        <f t="shared" si="0"/>
        <v>740.77874557000041</v>
      </c>
      <c r="L14" s="72">
        <f t="shared" si="0"/>
        <v>433.20046946000076</v>
      </c>
      <c r="M14" s="72">
        <f t="shared" si="0"/>
        <v>697.31070126999612</v>
      </c>
      <c r="N14" s="72">
        <f t="shared" si="0"/>
        <v>174.81612865999989</v>
      </c>
      <c r="O14" s="72">
        <f t="shared" si="0"/>
        <v>522.49457260999952</v>
      </c>
      <c r="P14" s="3">
        <v>1</v>
      </c>
    </row>
    <row r="15" spans="1:19" s="16" customFormat="1" ht="15.2" customHeight="1" x14ac:dyDescent="0.2">
      <c r="A15" s="2">
        <v>2</v>
      </c>
      <c r="B15" s="28" t="s">
        <v>16</v>
      </c>
      <c r="C15" s="4">
        <f>C22+C50+C99</f>
        <v>-7027.1661493699958</v>
      </c>
      <c r="D15" s="4">
        <f t="shared" ref="D15:G15" si="1">D22+D50+D99</f>
        <v>972.72708941999963</v>
      </c>
      <c r="E15" s="4">
        <f t="shared" si="1"/>
        <v>-2163.0079139600002</v>
      </c>
      <c r="F15" s="4">
        <f t="shared" si="1"/>
        <v>-4907.9391101399997</v>
      </c>
      <c r="G15" s="4">
        <f t="shared" si="1"/>
        <v>-928.94621469000003</v>
      </c>
      <c r="H15" s="4">
        <f>H22+H50+H99</f>
        <v>-126.70175632000064</v>
      </c>
      <c r="I15" s="4">
        <f t="shared" ref="I15:O20" si="2">I22+I50+I99</f>
        <v>-44.403657809999913</v>
      </c>
      <c r="J15" s="4">
        <f t="shared" si="2"/>
        <v>189.52624211000057</v>
      </c>
      <c r="K15" s="4">
        <f t="shared" si="2"/>
        <v>-170.96769796000035</v>
      </c>
      <c r="L15" s="4">
        <f t="shared" si="2"/>
        <v>-100.85664266000003</v>
      </c>
      <c r="M15" s="4">
        <f t="shared" si="2"/>
        <v>-842.96313286000077</v>
      </c>
      <c r="N15" s="4">
        <f t="shared" si="2"/>
        <v>-559.37972511999988</v>
      </c>
      <c r="O15" s="4">
        <f t="shared" si="2"/>
        <v>-283.58340773999998</v>
      </c>
      <c r="P15" s="3">
        <v>2</v>
      </c>
    </row>
    <row r="16" spans="1:19" s="16" customFormat="1" ht="15.2" customHeight="1" x14ac:dyDescent="0.2">
      <c r="A16" s="2">
        <v>3</v>
      </c>
      <c r="B16" s="28" t="s">
        <v>17</v>
      </c>
      <c r="C16" s="4">
        <f t="shared" ref="C16:H20" si="3">C23+C51+C100</f>
        <v>-714.68842723999933</v>
      </c>
      <c r="D16" s="4">
        <f t="shared" si="3"/>
        <v>-120.21769340000009</v>
      </c>
      <c r="E16" s="4">
        <f t="shared" si="3"/>
        <v>-267.30227691000005</v>
      </c>
      <c r="F16" s="4">
        <f t="shared" si="3"/>
        <v>-176.85009766999997</v>
      </c>
      <c r="G16" s="4">
        <f t="shared" si="3"/>
        <v>-150.31835925999997</v>
      </c>
      <c r="H16" s="4">
        <f t="shared" si="3"/>
        <v>-738.11540846000025</v>
      </c>
      <c r="I16" s="4">
        <f t="shared" si="2"/>
        <v>-187.00127863</v>
      </c>
      <c r="J16" s="4">
        <f t="shared" si="2"/>
        <v>-241.5853295500001</v>
      </c>
      <c r="K16" s="4">
        <f t="shared" si="2"/>
        <v>-153.30984842999999</v>
      </c>
      <c r="L16" s="4">
        <f t="shared" si="2"/>
        <v>-156.21895184999994</v>
      </c>
      <c r="M16" s="4">
        <f t="shared" si="2"/>
        <v>-410.42643580000004</v>
      </c>
      <c r="N16" s="4">
        <f t="shared" si="2"/>
        <v>-184.81011166000008</v>
      </c>
      <c r="O16" s="4">
        <f t="shared" si="2"/>
        <v>-225.61632413999996</v>
      </c>
      <c r="P16" s="3">
        <v>3</v>
      </c>
    </row>
    <row r="17" spans="1:16" s="16" customFormat="1" ht="15.2" customHeight="1" x14ac:dyDescent="0.2">
      <c r="A17" s="2">
        <v>4</v>
      </c>
      <c r="B17" s="28" t="s">
        <v>18</v>
      </c>
      <c r="C17" s="4">
        <f t="shared" si="3"/>
        <v>45.151529279999977</v>
      </c>
      <c r="D17" s="4">
        <f t="shared" si="3"/>
        <v>19.86479367000004</v>
      </c>
      <c r="E17" s="4">
        <f t="shared" si="3"/>
        <v>4.6333042200000136</v>
      </c>
      <c r="F17" s="4">
        <f t="shared" si="3"/>
        <v>8.6473248800000135</v>
      </c>
      <c r="G17" s="4">
        <f t="shared" si="3"/>
        <v>12.006106510000052</v>
      </c>
      <c r="H17" s="4">
        <f t="shared" si="3"/>
        <v>71.395272879999993</v>
      </c>
      <c r="I17" s="4">
        <f t="shared" si="2"/>
        <v>10.673515539999983</v>
      </c>
      <c r="J17" s="4">
        <f t="shared" si="2"/>
        <v>6.3084147400000177</v>
      </c>
      <c r="K17" s="4">
        <f t="shared" si="2"/>
        <v>24.049237579999982</v>
      </c>
      <c r="L17" s="4">
        <f t="shared" si="2"/>
        <v>30.364105020000011</v>
      </c>
      <c r="M17" s="4">
        <f t="shared" si="2"/>
        <v>26.773559329999955</v>
      </c>
      <c r="N17" s="4">
        <f t="shared" si="2"/>
        <v>15.337060369999989</v>
      </c>
      <c r="O17" s="4">
        <f t="shared" si="2"/>
        <v>11.436498959999966</v>
      </c>
      <c r="P17" s="3">
        <v>4</v>
      </c>
    </row>
    <row r="18" spans="1:16" s="16" customFormat="1" ht="15.2" customHeight="1" x14ac:dyDescent="0.2">
      <c r="A18" s="2">
        <v>5</v>
      </c>
      <c r="B18" s="28" t="s">
        <v>19</v>
      </c>
      <c r="C18" s="4">
        <f t="shared" si="3"/>
        <v>4680.7255455200002</v>
      </c>
      <c r="D18" s="4">
        <f t="shared" si="3"/>
        <v>1147.8587204200001</v>
      </c>
      <c r="E18" s="4">
        <f t="shared" si="3"/>
        <v>1146.44434445</v>
      </c>
      <c r="F18" s="4">
        <f t="shared" si="3"/>
        <v>1201.9733502299998</v>
      </c>
      <c r="G18" s="4">
        <f t="shared" si="3"/>
        <v>1184.4491304199998</v>
      </c>
      <c r="H18" s="4">
        <f t="shared" si="3"/>
        <v>5102.51753878</v>
      </c>
      <c r="I18" s="4">
        <f t="shared" si="2"/>
        <v>1154.1514453799998</v>
      </c>
      <c r="J18" s="4">
        <f t="shared" si="2"/>
        <v>1267.3494418600001</v>
      </c>
      <c r="K18" s="4">
        <f t="shared" si="2"/>
        <v>1323.2737183399997</v>
      </c>
      <c r="L18" s="4">
        <f t="shared" si="2"/>
        <v>1357.7429332000002</v>
      </c>
      <c r="M18" s="4">
        <f t="shared" si="2"/>
        <v>3040.2180511599995</v>
      </c>
      <c r="N18" s="4">
        <f t="shared" si="2"/>
        <v>1515.1655065099999</v>
      </c>
      <c r="O18" s="4">
        <f t="shared" si="2"/>
        <v>1525.0525446499998</v>
      </c>
      <c r="P18" s="3">
        <v>5</v>
      </c>
    </row>
    <row r="19" spans="1:16" s="16" customFormat="1" ht="15.2" customHeight="1" x14ac:dyDescent="0.2">
      <c r="A19" s="2">
        <v>6</v>
      </c>
      <c r="B19" s="28" t="s">
        <v>20</v>
      </c>
      <c r="C19" s="4">
        <f t="shared" si="3"/>
        <v>-1892.2101</v>
      </c>
      <c r="D19" s="4">
        <f t="shared" si="3"/>
        <v>-606.41069999999991</v>
      </c>
      <c r="E19" s="4">
        <f t="shared" si="3"/>
        <v>-280.02789999999999</v>
      </c>
      <c r="F19" s="4">
        <f t="shared" si="3"/>
        <v>-707.72820000000002</v>
      </c>
      <c r="G19" s="4">
        <f t="shared" si="3"/>
        <v>-298.04329999999999</v>
      </c>
      <c r="H19" s="4">
        <f t="shared" si="3"/>
        <v>-2259.5734886400001</v>
      </c>
      <c r="I19" s="4">
        <f t="shared" si="2"/>
        <v>-754.95472689999997</v>
      </c>
      <c r="J19" s="4">
        <f t="shared" si="2"/>
        <v>-300.46850000000001</v>
      </c>
      <c r="K19" s="4">
        <f t="shared" si="2"/>
        <v>-888.36360000000002</v>
      </c>
      <c r="L19" s="4">
        <f t="shared" si="2"/>
        <v>-315.78666174</v>
      </c>
      <c r="M19" s="4">
        <f t="shared" si="2"/>
        <v>-1200.7682960300001</v>
      </c>
      <c r="N19" s="4">
        <f t="shared" si="2"/>
        <v>-899.11849999999993</v>
      </c>
      <c r="O19" s="4">
        <f t="shared" si="2"/>
        <v>-301.64979602999995</v>
      </c>
      <c r="P19" s="3">
        <v>6</v>
      </c>
    </row>
    <row r="20" spans="1:16" s="16" customFormat="1" ht="15.2" customHeight="1" x14ac:dyDescent="0.2">
      <c r="A20" s="2">
        <v>7</v>
      </c>
      <c r="B20" s="28" t="s">
        <v>21</v>
      </c>
      <c r="C20" s="4">
        <f t="shared" si="3"/>
        <v>2327.1862623599986</v>
      </c>
      <c r="D20" s="4">
        <f t="shared" si="3"/>
        <v>-853.97421510000152</v>
      </c>
      <c r="E20" s="4">
        <f t="shared" si="3"/>
        <v>2061.220927750001</v>
      </c>
      <c r="F20" s="4">
        <f t="shared" si="3"/>
        <v>3403.8661536700001</v>
      </c>
      <c r="G20" s="4">
        <f t="shared" si="3"/>
        <v>-2283.9266039599993</v>
      </c>
      <c r="H20" s="4">
        <f t="shared" si="3"/>
        <v>-377.30072706000186</v>
      </c>
      <c r="I20" s="4">
        <f t="shared" si="2"/>
        <v>-177.81599059999914</v>
      </c>
      <c r="J20" s="4">
        <f t="shared" si="2"/>
        <v>-423.53735998999895</v>
      </c>
      <c r="K20" s="4">
        <f t="shared" si="2"/>
        <v>606.09693604000108</v>
      </c>
      <c r="L20" s="4">
        <f t="shared" si="2"/>
        <v>-382.04431250999932</v>
      </c>
      <c r="M20" s="4">
        <f t="shared" si="2"/>
        <v>84.476955469997563</v>
      </c>
      <c r="N20" s="4">
        <f t="shared" si="2"/>
        <v>287.62189855999986</v>
      </c>
      <c r="O20" s="4">
        <f t="shared" si="2"/>
        <v>-203.14494309000048</v>
      </c>
      <c r="P20" s="3">
        <v>7</v>
      </c>
    </row>
    <row r="21" spans="1:16" s="16" customFormat="1" ht="15.95" customHeight="1" x14ac:dyDescent="0.2">
      <c r="A21" s="2">
        <v>8</v>
      </c>
      <c r="B21" s="28" t="s">
        <v>22</v>
      </c>
      <c r="C21" s="72">
        <f>SUM(C22+C23+C24+C25+C26+C27)</f>
        <v>40529.338487329995</v>
      </c>
      <c r="D21" s="72">
        <f t="shared" ref="D21:O21" si="4">SUM(D22+D23+D24+D25+D26+D27)</f>
        <v>9905.4173323899995</v>
      </c>
      <c r="E21" s="72">
        <f t="shared" si="4"/>
        <v>9864.60697721</v>
      </c>
      <c r="F21" s="72">
        <f t="shared" si="4"/>
        <v>10616.6902443</v>
      </c>
      <c r="G21" s="72">
        <f t="shared" si="4"/>
        <v>10142.623933430001</v>
      </c>
      <c r="H21" s="72">
        <f>SUM(H22+H23+H24+H25+H26+H27)</f>
        <v>40570.738679479997</v>
      </c>
      <c r="I21" s="72">
        <f t="shared" si="4"/>
        <v>9817.4570853600017</v>
      </c>
      <c r="J21" s="72">
        <f t="shared" si="4"/>
        <v>9937.81184158</v>
      </c>
      <c r="K21" s="72">
        <f t="shared" si="4"/>
        <v>10436.09364494</v>
      </c>
      <c r="L21" s="72">
        <f t="shared" si="4"/>
        <v>10379.376107600001</v>
      </c>
      <c r="M21" s="72">
        <f t="shared" si="4"/>
        <v>20726.712579129999</v>
      </c>
      <c r="N21" s="72">
        <f t="shared" si="4"/>
        <v>10347.445965630001</v>
      </c>
      <c r="O21" s="72">
        <f t="shared" si="4"/>
        <v>10379.2666135</v>
      </c>
      <c r="P21" s="3">
        <v>8</v>
      </c>
    </row>
    <row r="22" spans="1:16" s="16" customFormat="1" ht="14.45" customHeight="1" x14ac:dyDescent="0.2">
      <c r="A22" s="2">
        <v>9</v>
      </c>
      <c r="B22" s="28" t="s">
        <v>16</v>
      </c>
      <c r="C22" s="4">
        <f>C29+C36+C43</f>
        <v>12555.388738060001</v>
      </c>
      <c r="D22" s="4">
        <f t="shared" ref="D22:G22" si="5">D29+D36+D43</f>
        <v>3564.6271125099997</v>
      </c>
      <c r="E22" s="4">
        <f t="shared" si="5"/>
        <v>2509.3688717300001</v>
      </c>
      <c r="F22" s="4">
        <f t="shared" si="5"/>
        <v>2662.01381704</v>
      </c>
      <c r="G22" s="4">
        <f t="shared" si="5"/>
        <v>3819.3789367800005</v>
      </c>
      <c r="H22" s="4">
        <f>H29+H36+H43</f>
        <v>10846.05853652</v>
      </c>
      <c r="I22" s="4">
        <f t="shared" ref="I22:O27" si="6">I29+I36+I43</f>
        <v>2537.57109636</v>
      </c>
      <c r="J22" s="4">
        <f t="shared" si="6"/>
        <v>2558.0955534099999</v>
      </c>
      <c r="K22" s="4">
        <f t="shared" si="6"/>
        <v>2913.9786301199997</v>
      </c>
      <c r="L22" s="4">
        <f t="shared" si="6"/>
        <v>2836.41325663</v>
      </c>
      <c r="M22" s="4">
        <f t="shared" si="6"/>
        <v>4705.6331537400001</v>
      </c>
      <c r="N22" s="4">
        <f t="shared" si="6"/>
        <v>2374.0206139500001</v>
      </c>
      <c r="O22" s="4">
        <f t="shared" si="6"/>
        <v>2331.6125397900005</v>
      </c>
      <c r="P22" s="3">
        <v>9</v>
      </c>
    </row>
    <row r="23" spans="1:16" s="16" customFormat="1" ht="14.45" customHeight="1" x14ac:dyDescent="0.2">
      <c r="A23" s="2">
        <v>10</v>
      </c>
      <c r="B23" s="28" t="s">
        <v>17</v>
      </c>
      <c r="C23" s="4">
        <f t="shared" ref="C23:H27" si="7">C30+C37+C44</f>
        <v>2248.2638461800002</v>
      </c>
      <c r="D23" s="4">
        <f t="shared" si="7"/>
        <v>493.63273867999993</v>
      </c>
      <c r="E23" s="4">
        <f t="shared" si="7"/>
        <v>542.10446897999998</v>
      </c>
      <c r="F23" s="4">
        <f t="shared" si="7"/>
        <v>584.58578882000006</v>
      </c>
      <c r="G23" s="4">
        <f t="shared" si="7"/>
        <v>627.94084970000006</v>
      </c>
      <c r="H23" s="4">
        <f t="shared" si="7"/>
        <v>2642.8300984299999</v>
      </c>
      <c r="I23" s="4">
        <f t="shared" si="6"/>
        <v>626.75964196999996</v>
      </c>
      <c r="J23" s="4">
        <f t="shared" si="6"/>
        <v>673.49191845999997</v>
      </c>
      <c r="K23" s="4">
        <f t="shared" si="6"/>
        <v>668.52958811999997</v>
      </c>
      <c r="L23" s="4">
        <f t="shared" si="6"/>
        <v>674.04894988000001</v>
      </c>
      <c r="M23" s="4">
        <f t="shared" si="6"/>
        <v>1323.0208642800001</v>
      </c>
      <c r="N23" s="4">
        <f t="shared" si="6"/>
        <v>649.18378078000001</v>
      </c>
      <c r="O23" s="4">
        <f t="shared" si="6"/>
        <v>673.83708350000006</v>
      </c>
      <c r="P23" s="3">
        <v>10</v>
      </c>
    </row>
    <row r="24" spans="1:16" s="16" customFormat="1" ht="14.45" customHeight="1" x14ac:dyDescent="0.2">
      <c r="A24" s="2">
        <v>11</v>
      </c>
      <c r="B24" s="28" t="s">
        <v>18</v>
      </c>
      <c r="C24" s="4">
        <f t="shared" si="7"/>
        <v>980.47364099000004</v>
      </c>
      <c r="D24" s="4">
        <f t="shared" si="7"/>
        <v>330.36347693000005</v>
      </c>
      <c r="E24" s="4">
        <f t="shared" si="7"/>
        <v>209.18659465999997</v>
      </c>
      <c r="F24" s="4">
        <f t="shared" si="7"/>
        <v>217.45284428000005</v>
      </c>
      <c r="G24" s="4">
        <f t="shared" si="7"/>
        <v>223.47072512000003</v>
      </c>
      <c r="H24" s="4">
        <f t="shared" si="7"/>
        <v>1023.4796817</v>
      </c>
      <c r="I24" s="4">
        <f t="shared" si="6"/>
        <v>361.58903429999998</v>
      </c>
      <c r="J24" s="4">
        <f t="shared" si="6"/>
        <v>220.87648112000002</v>
      </c>
      <c r="K24" s="4">
        <f t="shared" si="6"/>
        <v>221.12092220999997</v>
      </c>
      <c r="L24" s="4">
        <f t="shared" si="6"/>
        <v>219.89324407000001</v>
      </c>
      <c r="M24" s="4">
        <f t="shared" si="6"/>
        <v>443.07614731000001</v>
      </c>
      <c r="N24" s="4">
        <f t="shared" si="6"/>
        <v>204.53206394999998</v>
      </c>
      <c r="O24" s="4">
        <f t="shared" si="6"/>
        <v>238.54408336</v>
      </c>
      <c r="P24" s="3">
        <v>11</v>
      </c>
    </row>
    <row r="25" spans="1:16" s="16" customFormat="1" ht="14.45" customHeight="1" x14ac:dyDescent="0.2">
      <c r="A25" s="2">
        <v>12</v>
      </c>
      <c r="B25" s="28" t="s">
        <v>19</v>
      </c>
      <c r="C25" s="4">
        <f t="shared" si="7"/>
        <v>5191.0997389600006</v>
      </c>
      <c r="D25" s="4">
        <f t="shared" si="7"/>
        <v>1206.3760376300002</v>
      </c>
      <c r="E25" s="4">
        <f t="shared" si="7"/>
        <v>1245.3840819100001</v>
      </c>
      <c r="F25" s="4">
        <f t="shared" si="7"/>
        <v>1361.2775361699998</v>
      </c>
      <c r="G25" s="4">
        <f t="shared" si="7"/>
        <v>1378.0620832499999</v>
      </c>
      <c r="H25" s="4">
        <f t="shared" si="7"/>
        <v>5176.6419999999998</v>
      </c>
      <c r="I25" s="4">
        <f t="shared" si="6"/>
        <v>1173.9739999999999</v>
      </c>
      <c r="J25" s="4">
        <f t="shared" si="6"/>
        <v>1280.569</v>
      </c>
      <c r="K25" s="4">
        <f t="shared" si="6"/>
        <v>1342.9299999999998</v>
      </c>
      <c r="L25" s="4">
        <f t="shared" si="6"/>
        <v>1379.1690000000001</v>
      </c>
      <c r="M25" s="4">
        <f t="shared" si="6"/>
        <v>3075.9749998699995</v>
      </c>
      <c r="N25" s="4">
        <f t="shared" si="6"/>
        <v>1534.9789999999998</v>
      </c>
      <c r="O25" s="4">
        <f t="shared" si="6"/>
        <v>1540.9959998699999</v>
      </c>
      <c r="P25" s="3">
        <v>12</v>
      </c>
    </row>
    <row r="26" spans="1:16" s="16" customFormat="1" ht="14.45" customHeight="1" x14ac:dyDescent="0.2">
      <c r="A26" s="2">
        <v>13</v>
      </c>
      <c r="B26" s="28" t="s">
        <v>20</v>
      </c>
      <c r="C26" s="4">
        <f t="shared" si="7"/>
        <v>0</v>
      </c>
      <c r="D26" s="4">
        <f t="shared" si="7"/>
        <v>0</v>
      </c>
      <c r="E26" s="4">
        <f t="shared" si="7"/>
        <v>0</v>
      </c>
      <c r="F26" s="4">
        <f t="shared" si="7"/>
        <v>0</v>
      </c>
      <c r="G26" s="4">
        <f t="shared" si="7"/>
        <v>0</v>
      </c>
      <c r="H26" s="4">
        <f t="shared" si="7"/>
        <v>0</v>
      </c>
      <c r="I26" s="4">
        <f t="shared" si="6"/>
        <v>0</v>
      </c>
      <c r="J26" s="4">
        <f t="shared" si="6"/>
        <v>0</v>
      </c>
      <c r="K26" s="4">
        <f t="shared" si="6"/>
        <v>0</v>
      </c>
      <c r="L26" s="4">
        <f t="shared" si="6"/>
        <v>0</v>
      </c>
      <c r="M26" s="4">
        <f t="shared" si="6"/>
        <v>0</v>
      </c>
      <c r="N26" s="4">
        <f t="shared" si="6"/>
        <v>0</v>
      </c>
      <c r="O26" s="4">
        <f t="shared" si="6"/>
        <v>0</v>
      </c>
      <c r="P26" s="3">
        <v>13</v>
      </c>
    </row>
    <row r="27" spans="1:16" s="16" customFormat="1" ht="14.45" customHeight="1" x14ac:dyDescent="0.2">
      <c r="A27" s="2">
        <v>14</v>
      </c>
      <c r="B27" s="28" t="s">
        <v>21</v>
      </c>
      <c r="C27" s="4">
        <f t="shared" si="7"/>
        <v>19554.112523139996</v>
      </c>
      <c r="D27" s="4">
        <f t="shared" si="7"/>
        <v>4310.4179666399987</v>
      </c>
      <c r="E27" s="4">
        <f t="shared" si="7"/>
        <v>5358.5629599299991</v>
      </c>
      <c r="F27" s="4">
        <f t="shared" si="7"/>
        <v>5791.3602579899998</v>
      </c>
      <c r="G27" s="4">
        <f t="shared" si="7"/>
        <v>4093.7713385800007</v>
      </c>
      <c r="H27" s="4">
        <f t="shared" si="7"/>
        <v>20881.728362829999</v>
      </c>
      <c r="I27" s="4">
        <f t="shared" si="6"/>
        <v>5117.5633127300007</v>
      </c>
      <c r="J27" s="4">
        <f t="shared" si="6"/>
        <v>5204.7788885900009</v>
      </c>
      <c r="K27" s="4">
        <f t="shared" si="6"/>
        <v>5289.5345044899996</v>
      </c>
      <c r="L27" s="4">
        <f t="shared" si="6"/>
        <v>5269.8516570200009</v>
      </c>
      <c r="M27" s="4">
        <f t="shared" si="6"/>
        <v>11179.00741393</v>
      </c>
      <c r="N27" s="4">
        <f t="shared" si="6"/>
        <v>5584.7305069500007</v>
      </c>
      <c r="O27" s="4">
        <f t="shared" si="6"/>
        <v>5594.2769069799997</v>
      </c>
      <c r="P27" s="3">
        <v>14</v>
      </c>
    </row>
    <row r="28" spans="1:16" s="16" customFormat="1" ht="15.95" customHeight="1" x14ac:dyDescent="0.2">
      <c r="A28" s="2">
        <v>15</v>
      </c>
      <c r="B28" s="28" t="s">
        <v>23</v>
      </c>
      <c r="C28" s="72">
        <f>SUM(C29+C30+C31+C32+C33+C34)</f>
        <v>17009.02543772</v>
      </c>
      <c r="D28" s="72">
        <f t="shared" ref="D28:G28" si="8">SUM(D29+D30+D31+D32+D33+D34)</f>
        <v>4154.0598462600001</v>
      </c>
      <c r="E28" s="72">
        <f t="shared" si="8"/>
        <v>4202.56958476</v>
      </c>
      <c r="F28" s="72">
        <f t="shared" si="8"/>
        <v>4701.98178207</v>
      </c>
      <c r="G28" s="72">
        <f t="shared" si="8"/>
        <v>3950.4142246300003</v>
      </c>
      <c r="H28" s="72">
        <f>SUM(H29+H30+H31+H32+H33+H34)</f>
        <v>16009.45662092</v>
      </c>
      <c r="I28" s="72">
        <f t="shared" ref="I28:O28" si="9">SUM(I29+I30+I31+I32+I33+I34)</f>
        <v>3644.1783620199999</v>
      </c>
      <c r="J28" s="72">
        <f t="shared" si="9"/>
        <v>3827.2987079299996</v>
      </c>
      <c r="K28" s="72">
        <f t="shared" si="9"/>
        <v>4331.0723365799995</v>
      </c>
      <c r="L28" s="72">
        <f t="shared" si="9"/>
        <v>4206.9072143900003</v>
      </c>
      <c r="M28" s="72">
        <f t="shared" si="9"/>
        <v>7560.5329585899999</v>
      </c>
      <c r="N28" s="72">
        <f t="shared" si="9"/>
        <v>3673.9036447899998</v>
      </c>
      <c r="O28" s="72">
        <f t="shared" si="9"/>
        <v>3886.6293138000001</v>
      </c>
      <c r="P28" s="3">
        <v>15</v>
      </c>
    </row>
    <row r="29" spans="1:16" s="16" customFormat="1" ht="13.35" customHeight="1" x14ac:dyDescent="0.2">
      <c r="A29" s="2">
        <v>16</v>
      </c>
      <c r="B29" s="29" t="s">
        <v>16</v>
      </c>
      <c r="C29" s="4">
        <f>D29+E29+F29+G29</f>
        <v>12217.818559580001</v>
      </c>
      <c r="D29" s="4">
        <v>3480.9215217699998</v>
      </c>
      <c r="E29" s="4">
        <v>2439.1481821500001</v>
      </c>
      <c r="F29" s="4">
        <v>2596.5598993099998</v>
      </c>
      <c r="G29" s="4">
        <v>3701.1889563500004</v>
      </c>
      <c r="H29" s="4">
        <f>I29+J29+K29+L29</f>
        <v>10829.158207</v>
      </c>
      <c r="I29" s="5">
        <v>2526.299172</v>
      </c>
      <c r="J29" s="5">
        <v>2556.3630309999999</v>
      </c>
      <c r="K29" s="5">
        <v>2912.6637949999999</v>
      </c>
      <c r="L29" s="5">
        <v>2833.8322090000001</v>
      </c>
      <c r="M29" s="4">
        <f>N29+O29</f>
        <v>4699.8967990000001</v>
      </c>
      <c r="N29" s="5">
        <v>2369.2391400000001</v>
      </c>
      <c r="O29" s="5">
        <v>2330.6576590000004</v>
      </c>
      <c r="P29" s="3">
        <v>16</v>
      </c>
    </row>
    <row r="30" spans="1:16" s="16" customFormat="1" ht="13.35" customHeight="1" x14ac:dyDescent="0.2">
      <c r="A30" s="2">
        <v>17</v>
      </c>
      <c r="B30" s="29" t="s">
        <v>17</v>
      </c>
      <c r="C30" s="4">
        <f t="shared" ref="C30:C48" si="10">D30+E30+F30+G30</f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ref="H30:H48" si="11">I30+J30+K30+L30</f>
        <v>0</v>
      </c>
      <c r="I30" s="5">
        <v>0</v>
      </c>
      <c r="J30" s="5">
        <v>0</v>
      </c>
      <c r="K30" s="5">
        <v>0</v>
      </c>
      <c r="L30" s="5">
        <v>0</v>
      </c>
      <c r="M30" s="4">
        <f t="shared" ref="M30:M34" si="12">N30+O30</f>
        <v>0</v>
      </c>
      <c r="N30" s="5">
        <v>0</v>
      </c>
      <c r="O30" s="5">
        <v>0</v>
      </c>
      <c r="P30" s="3">
        <v>17</v>
      </c>
    </row>
    <row r="31" spans="1:16" s="16" customFormat="1" ht="13.35" customHeight="1" x14ac:dyDescent="0.2">
      <c r="A31" s="2">
        <v>18</v>
      </c>
      <c r="B31" s="29" t="s">
        <v>18</v>
      </c>
      <c r="C31" s="4">
        <f t="shared" si="10"/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si="11"/>
        <v>0</v>
      </c>
      <c r="I31" s="5">
        <v>0</v>
      </c>
      <c r="J31" s="5">
        <v>0</v>
      </c>
      <c r="K31" s="5">
        <v>0</v>
      </c>
      <c r="L31" s="5">
        <v>0</v>
      </c>
      <c r="M31" s="4">
        <f t="shared" si="12"/>
        <v>0</v>
      </c>
      <c r="N31" s="5">
        <v>0</v>
      </c>
      <c r="O31" s="5">
        <v>0</v>
      </c>
      <c r="P31" s="3">
        <v>18</v>
      </c>
    </row>
    <row r="32" spans="1:16" s="16" customFormat="1" ht="13.35" customHeight="1" x14ac:dyDescent="0.2">
      <c r="A32" s="2">
        <v>19</v>
      </c>
      <c r="B32" s="29" t="s">
        <v>19</v>
      </c>
      <c r="C32" s="4">
        <f t="shared" si="10"/>
        <v>0</v>
      </c>
      <c r="D32" s="4">
        <v>0</v>
      </c>
      <c r="E32" s="4">
        <v>0</v>
      </c>
      <c r="F32" s="4">
        <v>0</v>
      </c>
      <c r="G32" s="4">
        <v>0</v>
      </c>
      <c r="H32" s="4">
        <f t="shared" si="11"/>
        <v>0</v>
      </c>
      <c r="I32" s="5">
        <v>0</v>
      </c>
      <c r="J32" s="5">
        <v>0</v>
      </c>
      <c r="K32" s="5">
        <v>0</v>
      </c>
      <c r="L32" s="5">
        <v>0</v>
      </c>
      <c r="M32" s="4">
        <f t="shared" si="12"/>
        <v>0</v>
      </c>
      <c r="N32" s="5">
        <v>0</v>
      </c>
      <c r="O32" s="5">
        <v>0</v>
      </c>
      <c r="P32" s="3">
        <v>19</v>
      </c>
    </row>
    <row r="33" spans="1:16" s="16" customFormat="1" ht="13.35" customHeight="1" x14ac:dyDescent="0.2">
      <c r="A33" s="2">
        <v>20</v>
      </c>
      <c r="B33" s="29" t="s">
        <v>20</v>
      </c>
      <c r="C33" s="4">
        <f t="shared" si="10"/>
        <v>0</v>
      </c>
      <c r="D33" s="4">
        <v>0</v>
      </c>
      <c r="E33" s="4">
        <v>0</v>
      </c>
      <c r="F33" s="4">
        <v>0</v>
      </c>
      <c r="G33" s="4">
        <v>0</v>
      </c>
      <c r="H33" s="4">
        <f t="shared" si="11"/>
        <v>0</v>
      </c>
      <c r="I33" s="5">
        <v>0</v>
      </c>
      <c r="J33" s="5">
        <v>0</v>
      </c>
      <c r="K33" s="5">
        <v>0</v>
      </c>
      <c r="L33" s="5">
        <v>0</v>
      </c>
      <c r="M33" s="4">
        <f t="shared" si="12"/>
        <v>0</v>
      </c>
      <c r="N33" s="5">
        <v>0</v>
      </c>
      <c r="O33" s="5">
        <v>0</v>
      </c>
      <c r="P33" s="3">
        <v>20</v>
      </c>
    </row>
    <row r="34" spans="1:16" s="16" customFormat="1" ht="13.35" customHeight="1" x14ac:dyDescent="0.2">
      <c r="A34" s="2">
        <v>21</v>
      </c>
      <c r="B34" s="29" t="s">
        <v>21</v>
      </c>
      <c r="C34" s="4">
        <f t="shared" si="10"/>
        <v>4791.2068781400003</v>
      </c>
      <c r="D34" s="4">
        <v>673.13832449000029</v>
      </c>
      <c r="E34" s="4">
        <v>1763.4214026099999</v>
      </c>
      <c r="F34" s="4">
        <v>2105.4218827600002</v>
      </c>
      <c r="G34" s="4">
        <v>249.22526827999991</v>
      </c>
      <c r="H34" s="4">
        <f t="shared" si="11"/>
        <v>5180.2984139199998</v>
      </c>
      <c r="I34" s="5">
        <v>1117.8791900199999</v>
      </c>
      <c r="J34" s="5">
        <v>1270.9356769299998</v>
      </c>
      <c r="K34" s="5">
        <v>1418.4085415799996</v>
      </c>
      <c r="L34" s="5">
        <v>1373.0750053900001</v>
      </c>
      <c r="M34" s="4">
        <f t="shared" si="12"/>
        <v>2860.6361595899998</v>
      </c>
      <c r="N34" s="5">
        <v>1304.6645047899997</v>
      </c>
      <c r="O34" s="5">
        <v>1555.9716547999999</v>
      </c>
      <c r="P34" s="3">
        <v>21</v>
      </c>
    </row>
    <row r="35" spans="1:16" s="16" customFormat="1" ht="15.95" customHeight="1" x14ac:dyDescent="0.2">
      <c r="A35" s="2">
        <v>22</v>
      </c>
      <c r="B35" s="28" t="s">
        <v>24</v>
      </c>
      <c r="C35" s="72">
        <f>SUM(C36+C37+C38+C39+C40+C41)</f>
        <v>19770.157861389998</v>
      </c>
      <c r="D35" s="72">
        <f t="shared" ref="D35:G35" si="13">SUM(D36+D37+D38+D39+D40+D41)</f>
        <v>4797.6808601099983</v>
      </c>
      <c r="E35" s="72">
        <f t="shared" si="13"/>
        <v>4798.2732770899993</v>
      </c>
      <c r="F35" s="72">
        <f t="shared" si="13"/>
        <v>4978.913650989999</v>
      </c>
      <c r="G35" s="72">
        <f t="shared" si="13"/>
        <v>5195.2900732000007</v>
      </c>
      <c r="H35" s="72">
        <f>SUM(H36+H37+H38+H39+H40+H41)</f>
        <v>20248.789220850002</v>
      </c>
      <c r="I35" s="72">
        <f t="shared" ref="I35:O35" si="14">SUM(I36+I37+I38+I39+I40+I41)</f>
        <v>5034.1885282100002</v>
      </c>
      <c r="J35" s="72">
        <f t="shared" si="14"/>
        <v>5053.6963151700002</v>
      </c>
      <c r="K35" s="72">
        <f t="shared" si="14"/>
        <v>5046.8696920700004</v>
      </c>
      <c r="L35" s="72">
        <f t="shared" si="14"/>
        <v>5114.0346853999999</v>
      </c>
      <c r="M35" s="72">
        <f t="shared" si="14"/>
        <v>11047.213697409999</v>
      </c>
      <c r="N35" s="72">
        <f t="shared" si="14"/>
        <v>5635.0135540800002</v>
      </c>
      <c r="O35" s="72">
        <f t="shared" si="14"/>
        <v>5412.2001433300002</v>
      </c>
      <c r="P35" s="3">
        <v>22</v>
      </c>
    </row>
    <row r="36" spans="1:16" s="16" customFormat="1" ht="13.35" customHeight="1" x14ac:dyDescent="0.2">
      <c r="A36" s="2">
        <v>23</v>
      </c>
      <c r="B36" s="29" t="s">
        <v>16</v>
      </c>
      <c r="C36" s="4">
        <f t="shared" si="10"/>
        <v>334.24091862</v>
      </c>
      <c r="D36" s="4">
        <v>82.820363060000005</v>
      </c>
      <c r="E36" s="4">
        <v>69.742465920000001</v>
      </c>
      <c r="F36" s="4">
        <v>64.653403010000005</v>
      </c>
      <c r="G36" s="4">
        <v>117.02468662999999</v>
      </c>
      <c r="H36" s="4">
        <f t="shared" si="11"/>
        <v>15.94137798</v>
      </c>
      <c r="I36" s="5">
        <v>10.49759227</v>
      </c>
      <c r="J36" s="5">
        <v>1.56679809</v>
      </c>
      <c r="K36" s="5">
        <v>1.3054345599999999</v>
      </c>
      <c r="L36" s="5">
        <v>2.5715530599999998</v>
      </c>
      <c r="M36" s="4">
        <f t="shared" ref="M36:M41" si="15">N36+O36</f>
        <v>5.3464234200000007</v>
      </c>
      <c r="N36" s="5">
        <v>4.4359499500000004</v>
      </c>
      <c r="O36" s="5">
        <v>0.91047347000000001</v>
      </c>
      <c r="P36" s="3">
        <v>23</v>
      </c>
    </row>
    <row r="37" spans="1:16" s="16" customFormat="1" ht="13.35" customHeight="1" x14ac:dyDescent="0.2">
      <c r="A37" s="2">
        <v>24</v>
      </c>
      <c r="B37" s="29" t="s">
        <v>17</v>
      </c>
      <c r="C37" s="4">
        <f t="shared" si="10"/>
        <v>133.14606515</v>
      </c>
      <c r="D37" s="4">
        <v>27.728282929999999</v>
      </c>
      <c r="E37" s="4">
        <v>33.850272000000004</v>
      </c>
      <c r="F37" s="4">
        <v>34.170438920000002</v>
      </c>
      <c r="G37" s="4">
        <v>37.3970713</v>
      </c>
      <c r="H37" s="4">
        <f t="shared" si="11"/>
        <v>167.25543605999999</v>
      </c>
      <c r="I37" s="5">
        <v>31.797221279999999</v>
      </c>
      <c r="J37" s="5">
        <v>56.450480849999991</v>
      </c>
      <c r="K37" s="5">
        <v>40.963213979999999</v>
      </c>
      <c r="L37" s="5">
        <v>38.044519950000002</v>
      </c>
      <c r="M37" s="4">
        <f t="shared" si="15"/>
        <v>94.653132620000008</v>
      </c>
      <c r="N37" s="5">
        <v>39.744047289999997</v>
      </c>
      <c r="O37" s="5">
        <v>54.909085330000003</v>
      </c>
      <c r="P37" s="3">
        <v>24</v>
      </c>
    </row>
    <row r="38" spans="1:16" s="16" customFormat="1" ht="13.35" customHeight="1" x14ac:dyDescent="0.2">
      <c r="A38" s="2">
        <v>25</v>
      </c>
      <c r="B38" s="29" t="s">
        <v>18</v>
      </c>
      <c r="C38" s="4">
        <f t="shared" si="10"/>
        <v>71.297153500000007</v>
      </c>
      <c r="D38" s="4">
        <v>14.280253930000001</v>
      </c>
      <c r="E38" s="4">
        <v>18.093962249999997</v>
      </c>
      <c r="F38" s="4">
        <v>17.164193820000001</v>
      </c>
      <c r="G38" s="4">
        <v>21.758743500000001</v>
      </c>
      <c r="H38" s="4">
        <f t="shared" si="11"/>
        <v>92.262077319999989</v>
      </c>
      <c r="I38" s="5">
        <v>20.235183769999999</v>
      </c>
      <c r="J38" s="5">
        <v>23.210542830000001</v>
      </c>
      <c r="K38" s="5">
        <v>21.268366260000001</v>
      </c>
      <c r="L38" s="5">
        <v>27.547984459999999</v>
      </c>
      <c r="M38" s="4">
        <f t="shared" si="15"/>
        <v>43.272372390000001</v>
      </c>
      <c r="N38" s="5">
        <v>20.438476520000002</v>
      </c>
      <c r="O38" s="5">
        <v>22.833895869999999</v>
      </c>
      <c r="P38" s="3">
        <v>25</v>
      </c>
    </row>
    <row r="39" spans="1:16" s="16" customFormat="1" ht="13.35" customHeight="1" x14ac:dyDescent="0.2">
      <c r="A39" s="2">
        <v>26</v>
      </c>
      <c r="B39" s="29" t="s">
        <v>19</v>
      </c>
      <c r="C39" s="4">
        <f t="shared" si="10"/>
        <v>4997.8780000000006</v>
      </c>
      <c r="D39" s="4">
        <v>1166.0070000000001</v>
      </c>
      <c r="E39" s="4">
        <v>1202.739</v>
      </c>
      <c r="F39" s="4">
        <v>1309.0139999999999</v>
      </c>
      <c r="G39" s="4">
        <v>1320.1179999999999</v>
      </c>
      <c r="H39" s="4">
        <f t="shared" si="11"/>
        <v>4788.8339999999998</v>
      </c>
      <c r="I39" s="5">
        <v>1092.893</v>
      </c>
      <c r="J39" s="5">
        <v>1187.7559999999999</v>
      </c>
      <c r="K39" s="5">
        <v>1237.8879999999999</v>
      </c>
      <c r="L39" s="5">
        <v>1270.297</v>
      </c>
      <c r="M39" s="4">
        <f t="shared" si="15"/>
        <v>2841.7929999999997</v>
      </c>
      <c r="N39" s="5">
        <v>1432.08</v>
      </c>
      <c r="O39" s="5">
        <v>1409.713</v>
      </c>
      <c r="P39" s="3">
        <v>26</v>
      </c>
    </row>
    <row r="40" spans="1:16" s="16" customFormat="1" ht="13.35" customHeight="1" x14ac:dyDescent="0.2">
      <c r="A40" s="2">
        <v>27</v>
      </c>
      <c r="B40" s="29" t="s">
        <v>20</v>
      </c>
      <c r="C40" s="4">
        <f t="shared" si="10"/>
        <v>0</v>
      </c>
      <c r="D40" s="4">
        <v>0</v>
      </c>
      <c r="E40" s="4">
        <v>0</v>
      </c>
      <c r="F40" s="4">
        <v>0</v>
      </c>
      <c r="G40" s="4">
        <v>0</v>
      </c>
      <c r="H40" s="4">
        <f t="shared" si="11"/>
        <v>0</v>
      </c>
      <c r="I40" s="5">
        <v>0</v>
      </c>
      <c r="J40" s="5">
        <v>0</v>
      </c>
      <c r="K40" s="5">
        <v>0</v>
      </c>
      <c r="L40" s="5">
        <v>0</v>
      </c>
      <c r="M40" s="4">
        <f t="shared" si="15"/>
        <v>0</v>
      </c>
      <c r="N40" s="5">
        <v>0</v>
      </c>
      <c r="O40" s="5">
        <v>0</v>
      </c>
      <c r="P40" s="3">
        <v>27</v>
      </c>
    </row>
    <row r="41" spans="1:16" s="16" customFormat="1" ht="13.35" customHeight="1" x14ac:dyDescent="0.2">
      <c r="A41" s="2">
        <v>28</v>
      </c>
      <c r="B41" s="29" t="s">
        <v>21</v>
      </c>
      <c r="C41" s="4">
        <f t="shared" si="10"/>
        <v>14233.595724119996</v>
      </c>
      <c r="D41" s="4">
        <v>3506.8449601899979</v>
      </c>
      <c r="E41" s="4">
        <v>3473.847576919999</v>
      </c>
      <c r="F41" s="4">
        <v>3553.9116152399993</v>
      </c>
      <c r="G41" s="4">
        <v>3698.991571770001</v>
      </c>
      <c r="H41" s="4">
        <f t="shared" si="11"/>
        <v>15184.496329490001</v>
      </c>
      <c r="I41" s="5">
        <v>3878.7655308900003</v>
      </c>
      <c r="J41" s="5">
        <v>3784.7124934000008</v>
      </c>
      <c r="K41" s="5">
        <v>3745.4446772700003</v>
      </c>
      <c r="L41" s="5">
        <v>3775.5736279300004</v>
      </c>
      <c r="M41" s="4">
        <f t="shared" si="15"/>
        <v>8062.1487689800006</v>
      </c>
      <c r="N41" s="5">
        <v>4138.3150803200006</v>
      </c>
      <c r="O41" s="5">
        <v>3923.83368866</v>
      </c>
      <c r="P41" s="3">
        <v>28</v>
      </c>
    </row>
    <row r="42" spans="1:16" s="16" customFormat="1" ht="15.95" customHeight="1" x14ac:dyDescent="0.2">
      <c r="A42" s="2">
        <v>29</v>
      </c>
      <c r="B42" s="28" t="s">
        <v>25</v>
      </c>
      <c r="C42" s="72">
        <f>SUM(C43+C44+C45+C46+C47+C48)</f>
        <v>3750.1551882200001</v>
      </c>
      <c r="D42" s="72">
        <f t="shared" ref="D42:G42" si="16">SUM(D43+D44+D45+D46+D47+D48)</f>
        <v>953.67662602000019</v>
      </c>
      <c r="E42" s="72">
        <f t="shared" si="16"/>
        <v>863.76411536000001</v>
      </c>
      <c r="F42" s="72">
        <f t="shared" si="16"/>
        <v>935.79481124000006</v>
      </c>
      <c r="G42" s="72">
        <f t="shared" si="16"/>
        <v>996.91963559999999</v>
      </c>
      <c r="H42" s="72">
        <f>SUM(H43+H44+H45+H46+H47+H48)</f>
        <v>4312.4928377099995</v>
      </c>
      <c r="I42" s="72">
        <f t="shared" ref="I42:O42" si="17">SUM(I43+I44+I45+I46+I47+I48)</f>
        <v>1139.0901951300002</v>
      </c>
      <c r="J42" s="72">
        <f t="shared" si="17"/>
        <v>1056.8168184799999</v>
      </c>
      <c r="K42" s="72">
        <f t="shared" si="17"/>
        <v>1058.1516162900002</v>
      </c>
      <c r="L42" s="72">
        <f t="shared" si="17"/>
        <v>1058.4342078100001</v>
      </c>
      <c r="M42" s="72">
        <f t="shared" si="17"/>
        <v>2118.9659231300002</v>
      </c>
      <c r="N42" s="72">
        <f t="shared" si="17"/>
        <v>1038.5287667599998</v>
      </c>
      <c r="O42" s="72">
        <f t="shared" si="17"/>
        <v>1080.4371563700001</v>
      </c>
      <c r="P42" s="3">
        <v>29</v>
      </c>
    </row>
    <row r="43" spans="1:16" s="16" customFormat="1" ht="13.35" customHeight="1" x14ac:dyDescent="0.2">
      <c r="A43" s="2">
        <v>30</v>
      </c>
      <c r="B43" s="29" t="s">
        <v>16</v>
      </c>
      <c r="C43" s="4">
        <f t="shared" si="10"/>
        <v>3.3292598599999996</v>
      </c>
      <c r="D43" s="4">
        <v>0.88522767999999996</v>
      </c>
      <c r="E43" s="4">
        <v>0.47822365999999999</v>
      </c>
      <c r="F43" s="4">
        <v>0.80051472000000001</v>
      </c>
      <c r="G43" s="4">
        <v>1.1652937999999999</v>
      </c>
      <c r="H43" s="4">
        <f t="shared" si="11"/>
        <v>0.95895154000000005</v>
      </c>
      <c r="I43" s="5">
        <v>0.77433209000000003</v>
      </c>
      <c r="J43" s="5">
        <v>0.16572432000000001</v>
      </c>
      <c r="K43" s="5">
        <v>9.4005600000000005E-3</v>
      </c>
      <c r="L43" s="5">
        <v>9.4945700000000008E-3</v>
      </c>
      <c r="M43" s="4">
        <f t="shared" ref="M43:M48" si="18">N43+O43</f>
        <v>0.38993131999999997</v>
      </c>
      <c r="N43" s="5">
        <v>0.345524</v>
      </c>
      <c r="O43" s="5">
        <v>4.440732E-2</v>
      </c>
      <c r="P43" s="3">
        <v>30</v>
      </c>
    </row>
    <row r="44" spans="1:16" s="16" customFormat="1" ht="13.35" customHeight="1" x14ac:dyDescent="0.2">
      <c r="A44" s="2">
        <v>31</v>
      </c>
      <c r="B44" s="29" t="s">
        <v>17</v>
      </c>
      <c r="C44" s="4">
        <f t="shared" si="10"/>
        <v>2115.1177810300001</v>
      </c>
      <c r="D44" s="4">
        <v>465.90445574999995</v>
      </c>
      <c r="E44" s="4">
        <v>508.25419698000002</v>
      </c>
      <c r="F44" s="4">
        <v>550.41534990000002</v>
      </c>
      <c r="G44" s="4">
        <v>590.54377840000006</v>
      </c>
      <c r="H44" s="4">
        <f t="shared" si="11"/>
        <v>2475.5746623699997</v>
      </c>
      <c r="I44" s="5">
        <v>594.96242068999993</v>
      </c>
      <c r="J44" s="5">
        <v>617.04143761</v>
      </c>
      <c r="K44" s="5">
        <v>627.56637413999999</v>
      </c>
      <c r="L44" s="5">
        <v>636.00442993000001</v>
      </c>
      <c r="M44" s="4">
        <f t="shared" si="18"/>
        <v>1228.3677316600001</v>
      </c>
      <c r="N44" s="5">
        <v>609.43973348999998</v>
      </c>
      <c r="O44" s="5">
        <v>618.92799817000002</v>
      </c>
      <c r="P44" s="3">
        <v>31</v>
      </c>
    </row>
    <row r="45" spans="1:16" s="16" customFormat="1" ht="13.35" customHeight="1" x14ac:dyDescent="0.2">
      <c r="A45" s="2">
        <v>32</v>
      </c>
      <c r="B45" s="29" t="s">
        <v>18</v>
      </c>
      <c r="C45" s="4">
        <f t="shared" si="10"/>
        <v>909.17648749</v>
      </c>
      <c r="D45" s="4">
        <v>316.08322300000003</v>
      </c>
      <c r="E45" s="4">
        <v>191.09263240999996</v>
      </c>
      <c r="F45" s="4">
        <v>200.28865046000004</v>
      </c>
      <c r="G45" s="4">
        <v>201.71198162000002</v>
      </c>
      <c r="H45" s="4">
        <f t="shared" si="11"/>
        <v>931.21760438000001</v>
      </c>
      <c r="I45" s="5">
        <v>341.35385052999999</v>
      </c>
      <c r="J45" s="5">
        <v>197.66593829000001</v>
      </c>
      <c r="K45" s="5">
        <v>199.85255594999998</v>
      </c>
      <c r="L45" s="5">
        <v>192.34525961</v>
      </c>
      <c r="M45" s="4">
        <f t="shared" si="18"/>
        <v>399.80377492000002</v>
      </c>
      <c r="N45" s="5">
        <v>184.09358742999999</v>
      </c>
      <c r="O45" s="5">
        <v>215.71018749000001</v>
      </c>
      <c r="P45" s="3">
        <v>32</v>
      </c>
    </row>
    <row r="46" spans="1:16" s="16" customFormat="1" ht="13.35" customHeight="1" x14ac:dyDescent="0.2">
      <c r="A46" s="2">
        <v>33</v>
      </c>
      <c r="B46" s="29" t="s">
        <v>19</v>
      </c>
      <c r="C46" s="4">
        <f t="shared" si="10"/>
        <v>193.22173895999998</v>
      </c>
      <c r="D46" s="4">
        <v>40.369037630000001</v>
      </c>
      <c r="E46" s="4">
        <v>42.645081909999995</v>
      </c>
      <c r="F46" s="4">
        <v>52.263536169999995</v>
      </c>
      <c r="G46" s="4">
        <v>57.944083249999998</v>
      </c>
      <c r="H46" s="4">
        <f t="shared" si="11"/>
        <v>387.80800000000005</v>
      </c>
      <c r="I46" s="5">
        <v>81.080999999999989</v>
      </c>
      <c r="J46" s="5">
        <v>92.813000000000002</v>
      </c>
      <c r="K46" s="5">
        <v>105.042</v>
      </c>
      <c r="L46" s="5">
        <v>108.872</v>
      </c>
      <c r="M46" s="4">
        <f t="shared" si="18"/>
        <v>234.18199987</v>
      </c>
      <c r="N46" s="5">
        <v>102.899</v>
      </c>
      <c r="O46" s="5">
        <v>131.28299987</v>
      </c>
      <c r="P46" s="3">
        <v>33</v>
      </c>
    </row>
    <row r="47" spans="1:16" s="16" customFormat="1" ht="13.35" customHeight="1" x14ac:dyDescent="0.2">
      <c r="A47" s="2">
        <v>34</v>
      </c>
      <c r="B47" s="29" t="s">
        <v>20</v>
      </c>
      <c r="C47" s="4">
        <f t="shared" si="10"/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5">
        <v>0</v>
      </c>
      <c r="J47" s="5">
        <v>0</v>
      </c>
      <c r="K47" s="5">
        <v>0</v>
      </c>
      <c r="L47" s="5">
        <v>0</v>
      </c>
      <c r="M47" s="4">
        <f t="shared" si="18"/>
        <v>0</v>
      </c>
      <c r="N47" s="5">
        <v>0</v>
      </c>
      <c r="O47" s="5">
        <v>0</v>
      </c>
      <c r="P47" s="3">
        <v>34</v>
      </c>
    </row>
    <row r="48" spans="1:16" s="16" customFormat="1" ht="13.35" customHeight="1" x14ac:dyDescent="0.2">
      <c r="A48" s="2">
        <v>35</v>
      </c>
      <c r="B48" s="29" t="s">
        <v>21</v>
      </c>
      <c r="C48" s="4">
        <f t="shared" si="10"/>
        <v>529.30992088000016</v>
      </c>
      <c r="D48" s="4">
        <v>130.43468196000012</v>
      </c>
      <c r="E48" s="4">
        <v>121.29398040000001</v>
      </c>
      <c r="F48" s="4">
        <v>132.02675998999996</v>
      </c>
      <c r="G48" s="4">
        <v>145.55449853000005</v>
      </c>
      <c r="H48" s="4">
        <f t="shared" si="11"/>
        <v>516.93361942000024</v>
      </c>
      <c r="I48" s="5">
        <v>120.91859182000016</v>
      </c>
      <c r="J48" s="5">
        <v>149.13071825999992</v>
      </c>
      <c r="K48" s="5">
        <v>125.68128564000011</v>
      </c>
      <c r="L48" s="5">
        <v>121.20302370000006</v>
      </c>
      <c r="M48" s="4">
        <f t="shared" si="18"/>
        <v>256.22248536000023</v>
      </c>
      <c r="N48" s="5">
        <v>141.75092184000002</v>
      </c>
      <c r="O48" s="5">
        <v>114.47156352000022</v>
      </c>
      <c r="P48" s="3">
        <v>35</v>
      </c>
    </row>
    <row r="49" spans="1:16" s="16" customFormat="1" ht="15.95" customHeight="1" x14ac:dyDescent="0.2">
      <c r="A49" s="2">
        <v>36</v>
      </c>
      <c r="B49" s="28" t="s">
        <v>26</v>
      </c>
      <c r="C49" s="72">
        <f>SUM(C50+C51+C52+C53+C54+C55)</f>
        <v>-42967.823513239993</v>
      </c>
      <c r="D49" s="72">
        <f t="shared" ref="D49:G49" si="19">SUM(D50+D51+D52+D53+D54+D55)</f>
        <v>-9348.2992178800014</v>
      </c>
      <c r="E49" s="72">
        <f t="shared" si="19"/>
        <v>-9337.8695229099976</v>
      </c>
      <c r="F49" s="72">
        <f t="shared" si="19"/>
        <v>-11738.669289550002</v>
      </c>
      <c r="G49" s="72">
        <f t="shared" si="19"/>
        <v>-12542.9854829</v>
      </c>
      <c r="H49" s="72">
        <f>SUM(H50+H51+H52+H53+H54+H55)</f>
        <v>-38719.79165349</v>
      </c>
      <c r="I49" s="72">
        <f t="shared" ref="I49:O49" si="20">SUM(I50+I51+I52+I53+I54+I55)</f>
        <v>-9796.8134390799987</v>
      </c>
      <c r="J49" s="72">
        <f t="shared" si="20"/>
        <v>-9407.6238021099998</v>
      </c>
      <c r="K49" s="72">
        <f t="shared" si="20"/>
        <v>-9638.4027102099972</v>
      </c>
      <c r="L49" s="72">
        <f t="shared" si="20"/>
        <v>-9876.9517020900003</v>
      </c>
      <c r="M49" s="72">
        <f t="shared" si="20"/>
        <v>-19973.190370740005</v>
      </c>
      <c r="N49" s="72">
        <f t="shared" si="20"/>
        <v>-10142.050330440001</v>
      </c>
      <c r="O49" s="72">
        <f t="shared" si="20"/>
        <v>-9831.1400403000007</v>
      </c>
      <c r="P49" s="3">
        <v>36</v>
      </c>
    </row>
    <row r="50" spans="1:16" s="16" customFormat="1" ht="14.45" customHeight="1" x14ac:dyDescent="0.2">
      <c r="A50" s="2">
        <v>37</v>
      </c>
      <c r="B50" s="28" t="s">
        <v>16</v>
      </c>
      <c r="C50" s="4">
        <f>C57+C64+C71</f>
        <v>-19582.554887429997</v>
      </c>
      <c r="D50" s="4">
        <f t="shared" ref="D50:G55" si="21">D57+D64+D71</f>
        <v>-2591.9000230900001</v>
      </c>
      <c r="E50" s="4">
        <f t="shared" si="21"/>
        <v>-4672.3767856900004</v>
      </c>
      <c r="F50" s="4">
        <f t="shared" si="21"/>
        <v>-7569.9529271800002</v>
      </c>
      <c r="G50" s="4">
        <f t="shared" si="21"/>
        <v>-4748.3251514700005</v>
      </c>
      <c r="H50" s="4">
        <f>H57+H64+H71</f>
        <v>-10972.760292840001</v>
      </c>
      <c r="I50" s="4">
        <f t="shared" ref="I50:O55" si="22">I57+I64+I71</f>
        <v>-2581.9747541699999</v>
      </c>
      <c r="J50" s="4">
        <f t="shared" si="22"/>
        <v>-2368.5693112999993</v>
      </c>
      <c r="K50" s="4">
        <f t="shared" si="22"/>
        <v>-3084.9463280800001</v>
      </c>
      <c r="L50" s="4">
        <f t="shared" si="22"/>
        <v>-2937.26989929</v>
      </c>
      <c r="M50" s="4">
        <f t="shared" si="22"/>
        <v>-5548.5962866000009</v>
      </c>
      <c r="N50" s="4">
        <f t="shared" si="22"/>
        <v>-2933.40033907</v>
      </c>
      <c r="O50" s="4">
        <f t="shared" si="22"/>
        <v>-2615.1959475300005</v>
      </c>
      <c r="P50" s="3">
        <v>37</v>
      </c>
    </row>
    <row r="51" spans="1:16" s="16" customFormat="1" ht="14.45" customHeight="1" x14ac:dyDescent="0.2">
      <c r="A51" s="2">
        <v>38</v>
      </c>
      <c r="B51" s="28" t="s">
        <v>17</v>
      </c>
      <c r="C51" s="4">
        <f t="shared" ref="C51:L55" si="23">C58+C65+C72</f>
        <v>-2962.9522734199995</v>
      </c>
      <c r="D51" s="4">
        <f t="shared" si="21"/>
        <v>-613.85043208000002</v>
      </c>
      <c r="E51" s="4">
        <f t="shared" si="21"/>
        <v>-809.40674589000002</v>
      </c>
      <c r="F51" s="4">
        <f t="shared" si="21"/>
        <v>-761.43588649000003</v>
      </c>
      <c r="G51" s="4">
        <f t="shared" si="21"/>
        <v>-778.25920896000002</v>
      </c>
      <c r="H51" s="4">
        <f t="shared" si="23"/>
        <v>-3380.9455068900002</v>
      </c>
      <c r="I51" s="4">
        <f t="shared" si="23"/>
        <v>-813.76092059999996</v>
      </c>
      <c r="J51" s="4">
        <f t="shared" si="23"/>
        <v>-915.07724801000006</v>
      </c>
      <c r="K51" s="4">
        <f t="shared" si="23"/>
        <v>-821.83943654999996</v>
      </c>
      <c r="L51" s="4">
        <f t="shared" si="23"/>
        <v>-830.26790172999995</v>
      </c>
      <c r="M51" s="4">
        <f t="shared" si="22"/>
        <v>-1733.4473000800001</v>
      </c>
      <c r="N51" s="4">
        <f t="shared" si="22"/>
        <v>-833.99389244000008</v>
      </c>
      <c r="O51" s="4">
        <f t="shared" si="22"/>
        <v>-899.45340764000002</v>
      </c>
      <c r="P51" s="3">
        <v>38</v>
      </c>
    </row>
    <row r="52" spans="1:16" s="16" customFormat="1" ht="14.45" customHeight="1" x14ac:dyDescent="0.2">
      <c r="A52" s="2">
        <v>39</v>
      </c>
      <c r="B52" s="28" t="s">
        <v>18</v>
      </c>
      <c r="C52" s="4">
        <f t="shared" si="23"/>
        <v>-935.32211171000006</v>
      </c>
      <c r="D52" s="4">
        <f t="shared" si="21"/>
        <v>-310.49868326000001</v>
      </c>
      <c r="E52" s="4">
        <f t="shared" si="21"/>
        <v>-204.55329043999996</v>
      </c>
      <c r="F52" s="4">
        <f t="shared" si="21"/>
        <v>-208.80551940000004</v>
      </c>
      <c r="G52" s="4">
        <f t="shared" si="21"/>
        <v>-211.46461860999997</v>
      </c>
      <c r="H52" s="4">
        <f t="shared" si="23"/>
        <v>-952.08440882000002</v>
      </c>
      <c r="I52" s="4">
        <f t="shared" si="23"/>
        <v>-350.91551876</v>
      </c>
      <c r="J52" s="4">
        <f t="shared" si="23"/>
        <v>-214.56806638</v>
      </c>
      <c r="K52" s="4">
        <f t="shared" si="23"/>
        <v>-197.07168462999999</v>
      </c>
      <c r="L52" s="4">
        <f t="shared" si="23"/>
        <v>-189.52913905</v>
      </c>
      <c r="M52" s="4">
        <f t="shared" si="22"/>
        <v>-416.30258798000006</v>
      </c>
      <c r="N52" s="4">
        <f t="shared" si="22"/>
        <v>-189.19500357999999</v>
      </c>
      <c r="O52" s="4">
        <f t="shared" si="22"/>
        <v>-227.10758440000004</v>
      </c>
      <c r="P52" s="3">
        <v>39</v>
      </c>
    </row>
    <row r="53" spans="1:16" s="16" customFormat="1" ht="14.45" customHeight="1" x14ac:dyDescent="0.2">
      <c r="A53" s="2">
        <v>40</v>
      </c>
      <c r="B53" s="28" t="s">
        <v>19</v>
      </c>
      <c r="C53" s="4">
        <f t="shared" si="23"/>
        <v>-465.99834344000004</v>
      </c>
      <c r="D53" s="4">
        <f t="shared" si="21"/>
        <v>-48.937447210000002</v>
      </c>
      <c r="E53" s="4">
        <f t="shared" si="21"/>
        <v>-92.727037459999977</v>
      </c>
      <c r="F53" s="4">
        <f t="shared" si="21"/>
        <v>-144.30136594000004</v>
      </c>
      <c r="G53" s="4">
        <f t="shared" si="21"/>
        <v>-180.03249283000002</v>
      </c>
      <c r="H53" s="4">
        <f t="shared" si="23"/>
        <v>-40.886921219999998</v>
      </c>
      <c r="I53" s="4">
        <f t="shared" si="23"/>
        <v>-11.19281462</v>
      </c>
      <c r="J53" s="4">
        <f t="shared" si="23"/>
        <v>-8.9054981400000006</v>
      </c>
      <c r="K53" s="4">
        <f t="shared" si="23"/>
        <v>-10.60048166</v>
      </c>
      <c r="L53" s="4">
        <f t="shared" si="23"/>
        <v>-10.188126799999999</v>
      </c>
      <c r="M53" s="4">
        <f t="shared" si="22"/>
        <v>-19.20297871</v>
      </c>
      <c r="N53" s="4">
        <f t="shared" si="22"/>
        <v>-9.74843349</v>
      </c>
      <c r="O53" s="4">
        <f t="shared" si="22"/>
        <v>-9.45454522</v>
      </c>
      <c r="P53" s="3">
        <v>40</v>
      </c>
    </row>
    <row r="54" spans="1:16" s="16" customFormat="1" ht="14.45" customHeight="1" x14ac:dyDescent="0.2">
      <c r="A54" s="2">
        <v>41</v>
      </c>
      <c r="B54" s="28" t="s">
        <v>20</v>
      </c>
      <c r="C54" s="4">
        <f t="shared" si="23"/>
        <v>-1892.2101</v>
      </c>
      <c r="D54" s="4">
        <f t="shared" si="21"/>
        <v>-606.41069999999991</v>
      </c>
      <c r="E54" s="4">
        <f t="shared" si="21"/>
        <v>-280.02789999999999</v>
      </c>
      <c r="F54" s="4">
        <f t="shared" si="21"/>
        <v>-707.72820000000002</v>
      </c>
      <c r="G54" s="4">
        <f t="shared" si="21"/>
        <v>-298.04329999999999</v>
      </c>
      <c r="H54" s="4">
        <f t="shared" si="23"/>
        <v>-2259.5734886400001</v>
      </c>
      <c r="I54" s="4">
        <f t="shared" si="23"/>
        <v>-754.95472689999997</v>
      </c>
      <c r="J54" s="4">
        <f t="shared" si="23"/>
        <v>-300.46850000000001</v>
      </c>
      <c r="K54" s="4">
        <f t="shared" si="23"/>
        <v>-888.36360000000002</v>
      </c>
      <c r="L54" s="4">
        <f t="shared" si="23"/>
        <v>-315.78666174</v>
      </c>
      <c r="M54" s="4">
        <f t="shared" si="22"/>
        <v>-1200.7682960300001</v>
      </c>
      <c r="N54" s="4">
        <f t="shared" si="22"/>
        <v>-899.11849999999993</v>
      </c>
      <c r="O54" s="4">
        <f t="shared" si="22"/>
        <v>-301.64979602999995</v>
      </c>
      <c r="P54" s="3">
        <v>41</v>
      </c>
    </row>
    <row r="55" spans="1:16" s="16" customFormat="1" ht="14.45" customHeight="1" x14ac:dyDescent="0.2">
      <c r="A55" s="2">
        <v>42</v>
      </c>
      <c r="B55" s="28" t="s">
        <v>21</v>
      </c>
      <c r="C55" s="4">
        <f t="shared" si="23"/>
        <v>-17128.785797239998</v>
      </c>
      <c r="D55" s="4">
        <f t="shared" si="21"/>
        <v>-5176.7019322400001</v>
      </c>
      <c r="E55" s="4">
        <f t="shared" si="21"/>
        <v>-3278.7777634299982</v>
      </c>
      <c r="F55" s="4">
        <f t="shared" si="21"/>
        <v>-2346.4453905399996</v>
      </c>
      <c r="G55" s="4">
        <f t="shared" si="21"/>
        <v>-6326.8607110299999</v>
      </c>
      <c r="H55" s="4">
        <f t="shared" si="23"/>
        <v>-21113.541035080001</v>
      </c>
      <c r="I55" s="4">
        <f t="shared" si="23"/>
        <v>-5284.0147040299998</v>
      </c>
      <c r="J55" s="4">
        <f t="shared" si="23"/>
        <v>-5600.0351782799999</v>
      </c>
      <c r="K55" s="4">
        <f t="shared" si="23"/>
        <v>-4635.5811792899985</v>
      </c>
      <c r="L55" s="4">
        <f t="shared" si="23"/>
        <v>-5593.9099734800002</v>
      </c>
      <c r="M55" s="4">
        <f t="shared" si="22"/>
        <v>-11054.872921340002</v>
      </c>
      <c r="N55" s="4">
        <f t="shared" si="22"/>
        <v>-5276.5941618600009</v>
      </c>
      <c r="O55" s="4">
        <f t="shared" si="22"/>
        <v>-5778.2787594800002</v>
      </c>
      <c r="P55" s="3">
        <v>42</v>
      </c>
    </row>
    <row r="56" spans="1:16" s="16" customFormat="1" ht="15.95" customHeight="1" x14ac:dyDescent="0.2">
      <c r="A56" s="2">
        <v>43</v>
      </c>
      <c r="B56" s="28" t="s">
        <v>23</v>
      </c>
      <c r="C56" s="72">
        <f>SUM(C57+C58+C59+C60+C61+C62)</f>
        <v>-30027.571904229997</v>
      </c>
      <c r="D56" s="72">
        <f t="shared" ref="D56:G56" si="24">SUM(D57+D58+D59+D60+D61+D62)</f>
        <v>-6076.3543266799998</v>
      </c>
      <c r="E56" s="72">
        <f t="shared" si="24"/>
        <v>-6500.5633876999982</v>
      </c>
      <c r="F56" s="72">
        <f t="shared" si="24"/>
        <v>-8249.273848320001</v>
      </c>
      <c r="G56" s="72">
        <f t="shared" si="24"/>
        <v>-9201.3803415300008</v>
      </c>
      <c r="H56" s="72">
        <f>SUM(H57+H58+H59+H60+H61+H62)</f>
        <v>-25146.117630269997</v>
      </c>
      <c r="I56" s="72">
        <f t="shared" ref="I56:O56" si="25">SUM(I57+I58+I59+I60+I61+I62)</f>
        <v>-6193.9643682300002</v>
      </c>
      <c r="J56" s="72">
        <f t="shared" si="25"/>
        <v>-6422.4898260000009</v>
      </c>
      <c r="K56" s="72">
        <f t="shared" si="25"/>
        <v>-5992.0603953499985</v>
      </c>
      <c r="L56" s="72">
        <f t="shared" si="25"/>
        <v>-6537.6030406899999</v>
      </c>
      <c r="M56" s="72">
        <f t="shared" si="25"/>
        <v>-13612.420490620001</v>
      </c>
      <c r="N56" s="72">
        <f t="shared" si="25"/>
        <v>-6561.7186357999999</v>
      </c>
      <c r="O56" s="72">
        <f t="shared" si="25"/>
        <v>-7050.7018548200003</v>
      </c>
      <c r="P56" s="3">
        <v>43</v>
      </c>
    </row>
    <row r="57" spans="1:16" s="16" customFormat="1" ht="13.35" customHeight="1" x14ac:dyDescent="0.2">
      <c r="A57" s="2">
        <v>44</v>
      </c>
      <c r="B57" s="29" t="s">
        <v>16</v>
      </c>
      <c r="C57" s="4">
        <f>D57+E57+F57+G57</f>
        <v>-19079.362441999998</v>
      </c>
      <c r="D57" s="4">
        <v>-2451.0575479999998</v>
      </c>
      <c r="E57" s="4">
        <v>-4526.8416440000001</v>
      </c>
      <c r="F57" s="4">
        <v>-7373.4380870000005</v>
      </c>
      <c r="G57" s="4">
        <v>-4728.0251630000002</v>
      </c>
      <c r="H57" s="4">
        <f>I57+J57+K57+L57</f>
        <v>-10262.597643999999</v>
      </c>
      <c r="I57" s="5">
        <v>-2396.4847519999998</v>
      </c>
      <c r="J57" s="5">
        <v>-2248.7462499999997</v>
      </c>
      <c r="K57" s="5">
        <v>-2873.3234259999999</v>
      </c>
      <c r="L57" s="5">
        <v>-2744.043216</v>
      </c>
      <c r="M57" s="4">
        <f t="shared" ref="M57:M62" si="26">N57+O57</f>
        <v>-5234.1341520000005</v>
      </c>
      <c r="N57" s="5">
        <v>-2715.2141139999999</v>
      </c>
      <c r="O57" s="5">
        <v>-2518.9200380000002</v>
      </c>
      <c r="P57" s="3">
        <v>44</v>
      </c>
    </row>
    <row r="58" spans="1:16" s="16" customFormat="1" ht="13.35" customHeight="1" x14ac:dyDescent="0.2">
      <c r="A58" s="2">
        <v>45</v>
      </c>
      <c r="B58" s="29" t="s">
        <v>17</v>
      </c>
      <c r="C58" s="4">
        <f t="shared" ref="C58:C76" si="27">D58+E58+F58+G58</f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ref="H58:H76" si="28">I58+J58+K58+L58</f>
        <v>0</v>
      </c>
      <c r="I58" s="5">
        <v>0</v>
      </c>
      <c r="J58" s="5">
        <v>0</v>
      </c>
      <c r="K58" s="5">
        <v>0</v>
      </c>
      <c r="L58" s="5">
        <v>0</v>
      </c>
      <c r="M58" s="4">
        <f t="shared" si="26"/>
        <v>0</v>
      </c>
      <c r="N58" s="5">
        <v>0</v>
      </c>
      <c r="O58" s="5">
        <v>0</v>
      </c>
      <c r="P58" s="3">
        <v>45</v>
      </c>
    </row>
    <row r="59" spans="1:16" s="16" customFormat="1" ht="13.35" customHeight="1" x14ac:dyDescent="0.2">
      <c r="A59" s="2">
        <v>46</v>
      </c>
      <c r="B59" s="29" t="s">
        <v>18</v>
      </c>
      <c r="C59" s="4">
        <f t="shared" si="27"/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8"/>
        <v>0</v>
      </c>
      <c r="I59" s="5">
        <v>0</v>
      </c>
      <c r="J59" s="5">
        <v>0</v>
      </c>
      <c r="K59" s="5">
        <v>0</v>
      </c>
      <c r="L59" s="5">
        <v>0</v>
      </c>
      <c r="M59" s="4">
        <f t="shared" si="26"/>
        <v>0</v>
      </c>
      <c r="N59" s="5">
        <v>0</v>
      </c>
      <c r="O59" s="5">
        <v>0</v>
      </c>
      <c r="P59" s="3">
        <v>46</v>
      </c>
    </row>
    <row r="60" spans="1:16" s="16" customFormat="1" ht="13.35" customHeight="1" x14ac:dyDescent="0.2">
      <c r="A60" s="2">
        <v>47</v>
      </c>
      <c r="B60" s="29" t="s">
        <v>19</v>
      </c>
      <c r="C60" s="4">
        <f t="shared" si="27"/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8"/>
        <v>0</v>
      </c>
      <c r="I60" s="5">
        <v>0</v>
      </c>
      <c r="J60" s="5">
        <v>0</v>
      </c>
      <c r="K60" s="5">
        <v>0</v>
      </c>
      <c r="L60" s="5">
        <v>0</v>
      </c>
      <c r="M60" s="4">
        <f t="shared" si="26"/>
        <v>0</v>
      </c>
      <c r="N60" s="5">
        <v>0</v>
      </c>
      <c r="O60" s="5">
        <v>0</v>
      </c>
      <c r="P60" s="3">
        <v>47</v>
      </c>
    </row>
    <row r="61" spans="1:16" s="16" customFormat="1" ht="13.35" customHeight="1" x14ac:dyDescent="0.2">
      <c r="A61" s="2">
        <v>48</v>
      </c>
      <c r="B61" s="29" t="s">
        <v>20</v>
      </c>
      <c r="C61" s="4">
        <f t="shared" si="27"/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28"/>
        <v>0</v>
      </c>
      <c r="I61" s="5">
        <v>0</v>
      </c>
      <c r="J61" s="5">
        <v>0</v>
      </c>
      <c r="K61" s="5">
        <v>0</v>
      </c>
      <c r="L61" s="5">
        <v>0</v>
      </c>
      <c r="M61" s="4">
        <f t="shared" si="26"/>
        <v>0</v>
      </c>
      <c r="N61" s="5">
        <v>0</v>
      </c>
      <c r="O61" s="5">
        <v>0</v>
      </c>
      <c r="P61" s="3">
        <v>48</v>
      </c>
    </row>
    <row r="62" spans="1:16" s="16" customFormat="1" ht="13.35" customHeight="1" x14ac:dyDescent="0.2">
      <c r="A62" s="2">
        <v>49</v>
      </c>
      <c r="B62" s="29" t="s">
        <v>21</v>
      </c>
      <c r="C62" s="4">
        <f t="shared" si="27"/>
        <v>-10948.209462229999</v>
      </c>
      <c r="D62" s="4">
        <v>-3625.29677868</v>
      </c>
      <c r="E62" s="4">
        <v>-1973.7217436999981</v>
      </c>
      <c r="F62" s="4">
        <v>-875.83576131999996</v>
      </c>
      <c r="G62" s="4">
        <v>-4473.3551785300006</v>
      </c>
      <c r="H62" s="4">
        <f t="shared" si="28"/>
        <v>-14883.519986269999</v>
      </c>
      <c r="I62" s="5">
        <v>-3797.4796162300004</v>
      </c>
      <c r="J62" s="5">
        <v>-4173.7435760000008</v>
      </c>
      <c r="K62" s="5">
        <v>-3118.7369693499986</v>
      </c>
      <c r="L62" s="5">
        <v>-3793.5598246899999</v>
      </c>
      <c r="M62" s="4">
        <f t="shared" si="26"/>
        <v>-8378.2863386200006</v>
      </c>
      <c r="N62" s="5">
        <v>-3846.5045218</v>
      </c>
      <c r="O62" s="5">
        <v>-4531.7818168200001</v>
      </c>
      <c r="P62" s="3">
        <v>49</v>
      </c>
    </row>
    <row r="63" spans="1:16" s="16" customFormat="1" ht="15" customHeight="1" x14ac:dyDescent="0.2">
      <c r="A63" s="2">
        <v>50</v>
      </c>
      <c r="B63" s="28" t="s">
        <v>24</v>
      </c>
      <c r="C63" s="72">
        <f>SUM(C64+C65+C66+C67+C68+C69)</f>
        <v>-5556.0214675300003</v>
      </c>
      <c r="D63" s="72">
        <f t="shared" ref="D63:G63" si="29">SUM(D64+D65+D66+D67+D68+D69)</f>
        <v>-1290.5658004300003</v>
      </c>
      <c r="E63" s="72">
        <f t="shared" si="29"/>
        <v>-1204.9453570199998</v>
      </c>
      <c r="F63" s="72">
        <f t="shared" si="29"/>
        <v>-1444.3408799200001</v>
      </c>
      <c r="G63" s="72">
        <f t="shared" si="29"/>
        <v>-1616.16943016</v>
      </c>
      <c r="H63" s="72">
        <f>SUM(H64+H65+H66+H67+H68+H69)</f>
        <v>-5313.29609996</v>
      </c>
      <c r="I63" s="72">
        <f t="shared" ref="I63:O63" si="30">SUM(I64+I65+I66+I67+I68+I69)</f>
        <v>-1304.1617142300001</v>
      </c>
      <c r="J63" s="72">
        <f t="shared" si="30"/>
        <v>-1204.4592713899999</v>
      </c>
      <c r="K63" s="72">
        <f t="shared" si="30"/>
        <v>-1359.0401368600001</v>
      </c>
      <c r="L63" s="72">
        <f t="shared" si="30"/>
        <v>-1445.6349774800003</v>
      </c>
      <c r="M63" s="72">
        <f t="shared" si="30"/>
        <v>-2659.9696363600005</v>
      </c>
      <c r="N63" s="72">
        <f t="shared" si="30"/>
        <v>-1431.0774902900005</v>
      </c>
      <c r="O63" s="72">
        <f t="shared" si="30"/>
        <v>-1228.8921460699999</v>
      </c>
      <c r="P63" s="3">
        <v>50</v>
      </c>
    </row>
    <row r="64" spans="1:16" s="16" customFormat="1" ht="12.95" customHeight="1" x14ac:dyDescent="0.2">
      <c r="A64" s="2">
        <v>51</v>
      </c>
      <c r="B64" s="29" t="s">
        <v>16</v>
      </c>
      <c r="C64" s="4">
        <f t="shared" si="27"/>
        <v>-344.94721744000003</v>
      </c>
      <c r="D64" s="4">
        <v>-82.250520420000015</v>
      </c>
      <c r="E64" s="4">
        <v>-74.487606370000009</v>
      </c>
      <c r="F64" s="4">
        <v>-89.956239530000005</v>
      </c>
      <c r="G64" s="4">
        <v>-98.252851120000017</v>
      </c>
      <c r="H64" s="4">
        <f t="shared" si="28"/>
        <v>-520.13218625000002</v>
      </c>
      <c r="I64" s="5">
        <v>-101.57666763999998</v>
      </c>
      <c r="J64" s="5">
        <v>-91.255027980000008</v>
      </c>
      <c r="K64" s="5">
        <v>-190.43805354</v>
      </c>
      <c r="L64" s="5">
        <v>-136.86243709000001</v>
      </c>
      <c r="M64" s="4">
        <f t="shared" ref="M64:M69" si="31">N64+O64</f>
        <v>-237.77699102999998</v>
      </c>
      <c r="N64" s="5">
        <v>-125.90121234999999</v>
      </c>
      <c r="O64" s="5">
        <v>-111.87577867999998</v>
      </c>
      <c r="P64" s="3">
        <v>51</v>
      </c>
    </row>
    <row r="65" spans="1:16" s="16" customFormat="1" ht="12.95" customHeight="1" x14ac:dyDescent="0.2">
      <c r="A65" s="2">
        <v>52</v>
      </c>
      <c r="B65" s="29" t="s">
        <v>17</v>
      </c>
      <c r="C65" s="4">
        <f t="shared" si="27"/>
        <v>-44.862307049999998</v>
      </c>
      <c r="D65" s="4">
        <v>-9.8711760399999999</v>
      </c>
      <c r="E65" s="4">
        <v>-9.8419309399999992</v>
      </c>
      <c r="F65" s="4">
        <v>-10.19748409</v>
      </c>
      <c r="G65" s="4">
        <v>-14.951715979999999</v>
      </c>
      <c r="H65" s="4">
        <f t="shared" si="28"/>
        <v>-53.879821939999999</v>
      </c>
      <c r="I65" s="5">
        <v>-11.12081223</v>
      </c>
      <c r="J65" s="5">
        <v>-11.86829221</v>
      </c>
      <c r="K65" s="5">
        <v>-13.26371149</v>
      </c>
      <c r="L65" s="5">
        <v>-17.627006009999999</v>
      </c>
      <c r="M65" s="4">
        <f t="shared" si="31"/>
        <v>-25.50256306</v>
      </c>
      <c r="N65" s="5">
        <v>-12.518073920000001</v>
      </c>
      <c r="O65" s="5">
        <v>-12.984489140000001</v>
      </c>
      <c r="P65" s="3">
        <v>52</v>
      </c>
    </row>
    <row r="66" spans="1:16" s="16" customFormat="1" ht="12.95" customHeight="1" x14ac:dyDescent="0.2">
      <c r="A66" s="2">
        <v>53</v>
      </c>
      <c r="B66" s="29" t="s">
        <v>18</v>
      </c>
      <c r="C66" s="4">
        <f t="shared" si="27"/>
        <v>-23.874100290000001</v>
      </c>
      <c r="D66" s="4">
        <v>-5.1120295999999996</v>
      </c>
      <c r="E66" s="4">
        <v>-5.3025722100000001</v>
      </c>
      <c r="F66" s="4">
        <v>-6.08765438</v>
      </c>
      <c r="G66" s="4">
        <v>-7.3718441000000006</v>
      </c>
      <c r="H66" s="4">
        <f t="shared" si="28"/>
        <v>-25.739375949999999</v>
      </c>
      <c r="I66" s="5">
        <v>-6.4311158600000002</v>
      </c>
      <c r="J66" s="5">
        <v>-6.4790556199999996</v>
      </c>
      <c r="K66" s="5">
        <v>-6.5022791099999999</v>
      </c>
      <c r="L66" s="5">
        <v>-6.3269253599999997</v>
      </c>
      <c r="M66" s="4">
        <f t="shared" si="31"/>
        <v>-13.83419119</v>
      </c>
      <c r="N66" s="5">
        <v>-6.3078991100000001</v>
      </c>
      <c r="O66" s="5">
        <v>-7.5262920800000002</v>
      </c>
      <c r="P66" s="3">
        <v>53</v>
      </c>
    </row>
    <row r="67" spans="1:16" s="16" customFormat="1" ht="12.95" customHeight="1" x14ac:dyDescent="0.2">
      <c r="A67" s="2">
        <v>54</v>
      </c>
      <c r="B67" s="29" t="s">
        <v>19</v>
      </c>
      <c r="C67" s="4">
        <f t="shared" si="27"/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28"/>
        <v>0</v>
      </c>
      <c r="I67" s="5">
        <v>0</v>
      </c>
      <c r="J67" s="5">
        <v>0</v>
      </c>
      <c r="K67" s="5">
        <v>0</v>
      </c>
      <c r="L67" s="5">
        <v>0</v>
      </c>
      <c r="M67" s="4">
        <f t="shared" si="31"/>
        <v>0</v>
      </c>
      <c r="N67" s="5">
        <v>0</v>
      </c>
      <c r="O67" s="5">
        <v>0</v>
      </c>
      <c r="P67" s="3">
        <v>54</v>
      </c>
    </row>
    <row r="68" spans="1:16" s="16" customFormat="1" ht="12.95" customHeight="1" x14ac:dyDescent="0.2">
      <c r="A68" s="2">
        <v>55</v>
      </c>
      <c r="B68" s="29" t="s">
        <v>20</v>
      </c>
      <c r="C68" s="4">
        <f t="shared" si="27"/>
        <v>-12.694900000000001</v>
      </c>
      <c r="D68" s="4">
        <v>-3.1156999999999999</v>
      </c>
      <c r="E68" s="4">
        <v>-2.6696</v>
      </c>
      <c r="F68" s="4">
        <v>-3.7664</v>
      </c>
      <c r="G68" s="4">
        <v>-3.1432000000000002</v>
      </c>
      <c r="H68" s="4">
        <f t="shared" si="28"/>
        <v>-28.273051970000001</v>
      </c>
      <c r="I68" s="5">
        <v>-3.9234519699999999</v>
      </c>
      <c r="J68" s="5">
        <v>-4.9001000000000001</v>
      </c>
      <c r="K68" s="5">
        <v>-1.8704000000000001</v>
      </c>
      <c r="L68" s="5">
        <v>-17.5791</v>
      </c>
      <c r="M68" s="4">
        <f t="shared" si="31"/>
        <v>-35.993400000000001</v>
      </c>
      <c r="N68" s="5">
        <v>-21.171299999999999</v>
      </c>
      <c r="O68" s="5">
        <v>-14.822100000000001</v>
      </c>
      <c r="P68" s="3">
        <v>55</v>
      </c>
    </row>
    <row r="69" spans="1:16" s="16" customFormat="1" ht="12.95" customHeight="1" x14ac:dyDescent="0.2">
      <c r="A69" s="2">
        <v>56</v>
      </c>
      <c r="B69" s="29" t="s">
        <v>21</v>
      </c>
      <c r="C69" s="4">
        <f t="shared" si="27"/>
        <v>-5129.6429427500007</v>
      </c>
      <c r="D69" s="4">
        <v>-1190.2163743700003</v>
      </c>
      <c r="E69" s="4">
        <v>-1112.6436474999998</v>
      </c>
      <c r="F69" s="4">
        <v>-1334.3331019200002</v>
      </c>
      <c r="G69" s="4">
        <v>-1492.4498189599999</v>
      </c>
      <c r="H69" s="4">
        <f t="shared" si="28"/>
        <v>-4685.2716638500006</v>
      </c>
      <c r="I69" s="5">
        <v>-1181.1096665300001</v>
      </c>
      <c r="J69" s="5">
        <v>-1089.9567955799998</v>
      </c>
      <c r="K69" s="5">
        <v>-1146.9656927200001</v>
      </c>
      <c r="L69" s="5">
        <v>-1267.2395090200002</v>
      </c>
      <c r="M69" s="4">
        <f t="shared" si="31"/>
        <v>-2346.8624910800004</v>
      </c>
      <c r="N69" s="5">
        <v>-1265.1790049100005</v>
      </c>
      <c r="O69" s="5">
        <v>-1081.6834861699999</v>
      </c>
      <c r="P69" s="3">
        <v>56</v>
      </c>
    </row>
    <row r="70" spans="1:16" s="16" customFormat="1" ht="15" customHeight="1" x14ac:dyDescent="0.2">
      <c r="A70" s="2">
        <v>57</v>
      </c>
      <c r="B70" s="28" t="s">
        <v>25</v>
      </c>
      <c r="C70" s="72">
        <f>SUM(C71+C72+C73+C74+C75+C76)</f>
        <v>-7384.2301414799986</v>
      </c>
      <c r="D70" s="72">
        <f t="shared" ref="D70:G70" si="32">SUM(D71+D72+D73+D74+D75+D76)</f>
        <v>-1981.3790907699995</v>
      </c>
      <c r="E70" s="72">
        <f t="shared" si="32"/>
        <v>-1632.36077819</v>
      </c>
      <c r="F70" s="72">
        <f t="shared" si="32"/>
        <v>-2045.0545613099998</v>
      </c>
      <c r="G70" s="72">
        <f t="shared" si="32"/>
        <v>-1725.4357112099999</v>
      </c>
      <c r="H70" s="72">
        <f>SUM(H71+H72+H73+H74+H75+H76)</f>
        <v>-8260.3779232599991</v>
      </c>
      <c r="I70" s="72">
        <f t="shared" ref="I70:O70" si="33">SUM(I71+I72+I73+I74+I75+I76)</f>
        <v>-2298.6873566199993</v>
      </c>
      <c r="J70" s="72">
        <f t="shared" si="33"/>
        <v>-1780.6747047199997</v>
      </c>
      <c r="K70" s="72">
        <f t="shared" si="33"/>
        <v>-2287.3021779999999</v>
      </c>
      <c r="L70" s="72">
        <f t="shared" si="33"/>
        <v>-1893.7136839200002</v>
      </c>
      <c r="M70" s="72">
        <f t="shared" si="33"/>
        <v>-3700.8002437600007</v>
      </c>
      <c r="N70" s="72">
        <f t="shared" si="33"/>
        <v>-2149.2542043500007</v>
      </c>
      <c r="O70" s="72">
        <f t="shared" si="33"/>
        <v>-1551.54603941</v>
      </c>
      <c r="P70" s="3">
        <v>57</v>
      </c>
    </row>
    <row r="71" spans="1:16" s="16" customFormat="1" ht="12.95" customHeight="1" x14ac:dyDescent="0.2">
      <c r="A71" s="2">
        <v>58</v>
      </c>
      <c r="B71" s="29" t="s">
        <v>16</v>
      </c>
      <c r="C71" s="4">
        <f t="shared" si="27"/>
        <v>-158.24522798999999</v>
      </c>
      <c r="D71" s="4">
        <v>-58.591954669999986</v>
      </c>
      <c r="E71" s="4">
        <v>-71.047535320000009</v>
      </c>
      <c r="F71" s="4">
        <v>-106.55860065</v>
      </c>
      <c r="G71" s="4">
        <v>77.95286265</v>
      </c>
      <c r="H71" s="4">
        <f t="shared" si="28"/>
        <v>-190.03046258999998</v>
      </c>
      <c r="I71" s="5">
        <v>-83.913334529999986</v>
      </c>
      <c r="J71" s="5">
        <v>-28.568033320000001</v>
      </c>
      <c r="K71" s="5">
        <v>-21.184848540000001</v>
      </c>
      <c r="L71" s="5">
        <v>-56.364246199999997</v>
      </c>
      <c r="M71" s="4">
        <f t="shared" ref="M71:M76" si="34">N71+O71</f>
        <v>-76.685143570000008</v>
      </c>
      <c r="N71" s="5">
        <v>-92.285012720000012</v>
      </c>
      <c r="O71" s="5">
        <v>15.599869150000002</v>
      </c>
      <c r="P71" s="3">
        <v>58</v>
      </c>
    </row>
    <row r="72" spans="1:16" s="16" customFormat="1" ht="12.95" customHeight="1" x14ac:dyDescent="0.2">
      <c r="A72" s="2">
        <v>59</v>
      </c>
      <c r="B72" s="29" t="s">
        <v>17</v>
      </c>
      <c r="C72" s="4">
        <f t="shared" si="27"/>
        <v>-2918.0899663699997</v>
      </c>
      <c r="D72" s="4">
        <v>-603.97925604</v>
      </c>
      <c r="E72" s="4">
        <v>-799.56481495000003</v>
      </c>
      <c r="F72" s="4">
        <v>-751.23840240000004</v>
      </c>
      <c r="G72" s="4">
        <v>-763.30749298000001</v>
      </c>
      <c r="H72" s="4">
        <f t="shared" si="28"/>
        <v>-3327.0656849500001</v>
      </c>
      <c r="I72" s="5">
        <v>-802.64010837000001</v>
      </c>
      <c r="J72" s="5">
        <v>-903.20895580000001</v>
      </c>
      <c r="K72" s="5">
        <v>-808.57572505999997</v>
      </c>
      <c r="L72" s="5">
        <v>-812.64089572</v>
      </c>
      <c r="M72" s="4">
        <f t="shared" si="34"/>
        <v>-1707.94473702</v>
      </c>
      <c r="N72" s="5">
        <v>-821.47581852000008</v>
      </c>
      <c r="O72" s="5">
        <v>-886.46891849999997</v>
      </c>
      <c r="P72" s="3">
        <v>59</v>
      </c>
    </row>
    <row r="73" spans="1:16" s="16" customFormat="1" ht="12.95" customHeight="1" x14ac:dyDescent="0.2">
      <c r="A73" s="2">
        <v>60</v>
      </c>
      <c r="B73" s="29" t="s">
        <v>18</v>
      </c>
      <c r="C73" s="4">
        <f t="shared" si="27"/>
        <v>-911.44801142000006</v>
      </c>
      <c r="D73" s="4">
        <v>-305.38665365999998</v>
      </c>
      <c r="E73" s="4">
        <v>-199.25071822999996</v>
      </c>
      <c r="F73" s="4">
        <v>-202.71786502000003</v>
      </c>
      <c r="G73" s="4">
        <v>-204.09277450999997</v>
      </c>
      <c r="H73" s="4">
        <f t="shared" si="28"/>
        <v>-926.34503287000007</v>
      </c>
      <c r="I73" s="5">
        <v>-344.48440290000002</v>
      </c>
      <c r="J73" s="5">
        <v>-208.08901076000001</v>
      </c>
      <c r="K73" s="5">
        <v>-190.56940552</v>
      </c>
      <c r="L73" s="5">
        <v>-183.20221369000001</v>
      </c>
      <c r="M73" s="4">
        <f t="shared" si="34"/>
        <v>-402.46839679000004</v>
      </c>
      <c r="N73" s="5">
        <v>-182.88710447</v>
      </c>
      <c r="O73" s="5">
        <v>-219.58129232000005</v>
      </c>
      <c r="P73" s="3">
        <v>60</v>
      </c>
    </row>
    <row r="74" spans="1:16" s="16" customFormat="1" ht="12.95" customHeight="1" x14ac:dyDescent="0.2">
      <c r="A74" s="2">
        <v>61</v>
      </c>
      <c r="B74" s="29" t="s">
        <v>19</v>
      </c>
      <c r="C74" s="4">
        <f t="shared" si="27"/>
        <v>-465.99834344000004</v>
      </c>
      <c r="D74" s="4">
        <v>-48.937447210000002</v>
      </c>
      <c r="E74" s="4">
        <v>-92.727037459999977</v>
      </c>
      <c r="F74" s="4">
        <v>-144.30136594000004</v>
      </c>
      <c r="G74" s="4">
        <v>-180.03249283000002</v>
      </c>
      <c r="H74" s="4">
        <f t="shared" si="28"/>
        <v>-40.886921219999998</v>
      </c>
      <c r="I74" s="5">
        <v>-11.19281462</v>
      </c>
      <c r="J74" s="5">
        <v>-8.9054981400000006</v>
      </c>
      <c r="K74" s="5">
        <v>-10.60048166</v>
      </c>
      <c r="L74" s="5">
        <v>-10.188126799999999</v>
      </c>
      <c r="M74" s="4">
        <f t="shared" si="34"/>
        <v>-19.20297871</v>
      </c>
      <c r="N74" s="5">
        <v>-9.74843349</v>
      </c>
      <c r="O74" s="5">
        <v>-9.45454522</v>
      </c>
      <c r="P74" s="3">
        <v>61</v>
      </c>
    </row>
    <row r="75" spans="1:16" s="16" customFormat="1" ht="12.95" customHeight="1" x14ac:dyDescent="0.2">
      <c r="A75" s="2">
        <v>62</v>
      </c>
      <c r="B75" s="29" t="s">
        <v>20</v>
      </c>
      <c r="C75" s="4">
        <f t="shared" si="27"/>
        <v>-1879.5152</v>
      </c>
      <c r="D75" s="4">
        <v>-603.29499999999996</v>
      </c>
      <c r="E75" s="4">
        <v>-277.35829999999999</v>
      </c>
      <c r="F75" s="4">
        <v>-703.96180000000004</v>
      </c>
      <c r="G75" s="4">
        <v>-294.90010000000001</v>
      </c>
      <c r="H75" s="4">
        <f t="shared" si="28"/>
        <v>-2231.3004366700002</v>
      </c>
      <c r="I75" s="5">
        <v>-751.03127493</v>
      </c>
      <c r="J75" s="5">
        <v>-295.5684</v>
      </c>
      <c r="K75" s="5">
        <v>-886.4932</v>
      </c>
      <c r="L75" s="5">
        <v>-298.20756174000002</v>
      </c>
      <c r="M75" s="4">
        <f t="shared" si="34"/>
        <v>-1164.77489603</v>
      </c>
      <c r="N75" s="5">
        <v>-877.94719999999995</v>
      </c>
      <c r="O75" s="5">
        <v>-286.82769602999997</v>
      </c>
      <c r="P75" s="3">
        <v>62</v>
      </c>
    </row>
    <row r="76" spans="1:16" s="16" customFormat="1" ht="12.95" customHeight="1" x14ac:dyDescent="0.2">
      <c r="A76" s="2">
        <v>63</v>
      </c>
      <c r="B76" s="29" t="s">
        <v>21</v>
      </c>
      <c r="C76" s="4">
        <f t="shared" si="27"/>
        <v>-1050.9333922599994</v>
      </c>
      <c r="D76" s="4">
        <v>-361.18877918999976</v>
      </c>
      <c r="E76" s="4">
        <v>-192.41237223000013</v>
      </c>
      <c r="F76" s="4">
        <v>-136.27652729999954</v>
      </c>
      <c r="G76" s="4">
        <v>-361.05571353999989</v>
      </c>
      <c r="H76" s="4">
        <f t="shared" si="28"/>
        <v>-1544.7493849599996</v>
      </c>
      <c r="I76" s="5">
        <v>-305.42542126999945</v>
      </c>
      <c r="J76" s="5">
        <v>-336.33480669999983</v>
      </c>
      <c r="K76" s="5">
        <v>-369.87851721999994</v>
      </c>
      <c r="L76" s="5">
        <v>-533.11063977000026</v>
      </c>
      <c r="M76" s="4">
        <f t="shared" si="34"/>
        <v>-329.72409164000049</v>
      </c>
      <c r="N76" s="5">
        <v>-164.9106351500003</v>
      </c>
      <c r="O76" s="5">
        <v>-164.81345649000019</v>
      </c>
      <c r="P76" s="3">
        <v>63</v>
      </c>
    </row>
    <row r="77" spans="1:16" s="16" customFormat="1" ht="15" customHeight="1" x14ac:dyDescent="0.2">
      <c r="A77" s="2">
        <v>64</v>
      </c>
      <c r="B77" s="29" t="s">
        <v>27</v>
      </c>
      <c r="C77" s="72">
        <f>SUM(C78+C79+C80+C81+C82+C83)</f>
        <v>-13018.546466509997</v>
      </c>
      <c r="D77" s="72">
        <f t="shared" ref="D77:G77" si="35">SUM(D78+D79+D80+D81+D82+D83)</f>
        <v>-1922.2944804199997</v>
      </c>
      <c r="E77" s="72">
        <f t="shared" si="35"/>
        <v>-2297.9938029399982</v>
      </c>
      <c r="F77" s="72">
        <f t="shared" si="35"/>
        <v>-3547.292066250001</v>
      </c>
      <c r="G77" s="72">
        <f t="shared" si="35"/>
        <v>-5250.966116900001</v>
      </c>
      <c r="H77" s="72">
        <f>SUM(H78+H79+H80+H81+H82+H83)</f>
        <v>-9136.6610093499985</v>
      </c>
      <c r="I77" s="72">
        <f t="shared" ref="I77:O77" si="36">SUM(I78+I79+I80+I81+I82+I83)</f>
        <v>-2549.7860062100003</v>
      </c>
      <c r="J77" s="72">
        <f t="shared" si="36"/>
        <v>-2595.1911180700008</v>
      </c>
      <c r="K77" s="72">
        <f t="shared" si="36"/>
        <v>-1660.988058769999</v>
      </c>
      <c r="L77" s="72">
        <f t="shared" si="36"/>
        <v>-2330.6958262999997</v>
      </c>
      <c r="M77" s="72">
        <f t="shared" si="36"/>
        <v>-6051.8875320300012</v>
      </c>
      <c r="N77" s="72">
        <f t="shared" si="36"/>
        <v>-2887.8149910100001</v>
      </c>
      <c r="O77" s="72">
        <f t="shared" si="36"/>
        <v>-3164.0725410200002</v>
      </c>
      <c r="P77" s="3">
        <v>64</v>
      </c>
    </row>
    <row r="78" spans="1:16" s="16" customFormat="1" ht="13.9" customHeight="1" x14ac:dyDescent="0.2">
      <c r="A78" s="2">
        <v>65</v>
      </c>
      <c r="B78" s="29" t="s">
        <v>16</v>
      </c>
      <c r="C78" s="4">
        <f>C29+C57</f>
        <v>-6861.5438824199973</v>
      </c>
      <c r="D78" s="4">
        <f t="shared" ref="D78:G83" si="37">D29+D57</f>
        <v>1029.86397377</v>
      </c>
      <c r="E78" s="4">
        <f t="shared" si="37"/>
        <v>-2087.6934618499999</v>
      </c>
      <c r="F78" s="4">
        <f t="shared" si="37"/>
        <v>-4776.8781876900011</v>
      </c>
      <c r="G78" s="4">
        <f t="shared" si="37"/>
        <v>-1026.8362066499999</v>
      </c>
      <c r="H78" s="4">
        <f>H29+H57</f>
        <v>566.56056300000091</v>
      </c>
      <c r="I78" s="4">
        <f t="shared" ref="I78:O83" si="38">I29+I57</f>
        <v>129.81442000000015</v>
      </c>
      <c r="J78" s="4">
        <f t="shared" si="38"/>
        <v>307.61678100000017</v>
      </c>
      <c r="K78" s="4">
        <f t="shared" si="38"/>
        <v>39.34036900000001</v>
      </c>
      <c r="L78" s="4">
        <f t="shared" si="38"/>
        <v>89.788993000000119</v>
      </c>
      <c r="M78" s="4">
        <f t="shared" si="38"/>
        <v>-534.23735300000044</v>
      </c>
      <c r="N78" s="4">
        <f t="shared" si="38"/>
        <v>-345.97497399999975</v>
      </c>
      <c r="O78" s="4">
        <f t="shared" si="38"/>
        <v>-188.26237899999978</v>
      </c>
      <c r="P78" s="3">
        <v>65</v>
      </c>
    </row>
    <row r="79" spans="1:16" s="16" customFormat="1" ht="13.9" customHeight="1" x14ac:dyDescent="0.2">
      <c r="A79" s="2">
        <v>66</v>
      </c>
      <c r="B79" s="29" t="s">
        <v>17</v>
      </c>
      <c r="C79" s="4">
        <f t="shared" ref="C79:L83" si="39">C30+C58</f>
        <v>0</v>
      </c>
      <c r="D79" s="4">
        <f t="shared" si="37"/>
        <v>0</v>
      </c>
      <c r="E79" s="4">
        <f t="shared" si="37"/>
        <v>0</v>
      </c>
      <c r="F79" s="4">
        <f t="shared" si="37"/>
        <v>0</v>
      </c>
      <c r="G79" s="4">
        <f t="shared" si="37"/>
        <v>0</v>
      </c>
      <c r="H79" s="4">
        <f t="shared" si="39"/>
        <v>0</v>
      </c>
      <c r="I79" s="4">
        <f t="shared" si="39"/>
        <v>0</v>
      </c>
      <c r="J79" s="4">
        <f t="shared" si="39"/>
        <v>0</v>
      </c>
      <c r="K79" s="4">
        <f t="shared" si="39"/>
        <v>0</v>
      </c>
      <c r="L79" s="4">
        <f t="shared" si="39"/>
        <v>0</v>
      </c>
      <c r="M79" s="4">
        <f t="shared" si="38"/>
        <v>0</v>
      </c>
      <c r="N79" s="4">
        <f t="shared" si="38"/>
        <v>0</v>
      </c>
      <c r="O79" s="4">
        <f t="shared" si="38"/>
        <v>0</v>
      </c>
      <c r="P79" s="3">
        <v>66</v>
      </c>
    </row>
    <row r="80" spans="1:16" s="16" customFormat="1" ht="13.9" customHeight="1" x14ac:dyDescent="0.2">
      <c r="A80" s="2">
        <v>67</v>
      </c>
      <c r="B80" s="29" t="s">
        <v>18</v>
      </c>
      <c r="C80" s="4">
        <f t="shared" si="39"/>
        <v>0</v>
      </c>
      <c r="D80" s="4">
        <f t="shared" si="37"/>
        <v>0</v>
      </c>
      <c r="E80" s="4">
        <f t="shared" si="37"/>
        <v>0</v>
      </c>
      <c r="F80" s="4">
        <f t="shared" si="37"/>
        <v>0</v>
      </c>
      <c r="G80" s="4">
        <f t="shared" si="37"/>
        <v>0</v>
      </c>
      <c r="H80" s="4">
        <f t="shared" si="39"/>
        <v>0</v>
      </c>
      <c r="I80" s="4">
        <f t="shared" si="39"/>
        <v>0</v>
      </c>
      <c r="J80" s="4">
        <f t="shared" si="39"/>
        <v>0</v>
      </c>
      <c r="K80" s="4">
        <f t="shared" si="39"/>
        <v>0</v>
      </c>
      <c r="L80" s="4">
        <f t="shared" si="39"/>
        <v>0</v>
      </c>
      <c r="M80" s="4">
        <f t="shared" si="38"/>
        <v>0</v>
      </c>
      <c r="N80" s="4">
        <f t="shared" si="38"/>
        <v>0</v>
      </c>
      <c r="O80" s="4">
        <f t="shared" si="38"/>
        <v>0</v>
      </c>
      <c r="P80" s="3">
        <v>67</v>
      </c>
    </row>
    <row r="81" spans="1:16" s="16" customFormat="1" ht="13.9" customHeight="1" x14ac:dyDescent="0.2">
      <c r="A81" s="2">
        <v>68</v>
      </c>
      <c r="B81" s="29" t="s">
        <v>19</v>
      </c>
      <c r="C81" s="4">
        <f t="shared" si="39"/>
        <v>0</v>
      </c>
      <c r="D81" s="4">
        <f t="shared" si="37"/>
        <v>0</v>
      </c>
      <c r="E81" s="4">
        <f t="shared" si="37"/>
        <v>0</v>
      </c>
      <c r="F81" s="4">
        <f t="shared" si="37"/>
        <v>0</v>
      </c>
      <c r="G81" s="4">
        <f t="shared" si="37"/>
        <v>0</v>
      </c>
      <c r="H81" s="4">
        <f t="shared" si="39"/>
        <v>0</v>
      </c>
      <c r="I81" s="4">
        <f t="shared" si="39"/>
        <v>0</v>
      </c>
      <c r="J81" s="4">
        <f t="shared" si="39"/>
        <v>0</v>
      </c>
      <c r="K81" s="4">
        <f t="shared" si="39"/>
        <v>0</v>
      </c>
      <c r="L81" s="4">
        <f t="shared" si="39"/>
        <v>0</v>
      </c>
      <c r="M81" s="4">
        <f t="shared" si="38"/>
        <v>0</v>
      </c>
      <c r="N81" s="4">
        <f t="shared" si="38"/>
        <v>0</v>
      </c>
      <c r="O81" s="4">
        <f t="shared" si="38"/>
        <v>0</v>
      </c>
      <c r="P81" s="3">
        <v>68</v>
      </c>
    </row>
    <row r="82" spans="1:16" s="16" customFormat="1" ht="13.9" customHeight="1" x14ac:dyDescent="0.2">
      <c r="A82" s="2">
        <v>69</v>
      </c>
      <c r="B82" s="29" t="s">
        <v>20</v>
      </c>
      <c r="C82" s="4">
        <f t="shared" si="39"/>
        <v>0</v>
      </c>
      <c r="D82" s="4">
        <f t="shared" si="37"/>
        <v>0</v>
      </c>
      <c r="E82" s="4">
        <f t="shared" si="37"/>
        <v>0</v>
      </c>
      <c r="F82" s="4">
        <f t="shared" si="37"/>
        <v>0</v>
      </c>
      <c r="G82" s="4">
        <f t="shared" si="37"/>
        <v>0</v>
      </c>
      <c r="H82" s="4">
        <f t="shared" si="39"/>
        <v>0</v>
      </c>
      <c r="I82" s="4">
        <f t="shared" si="39"/>
        <v>0</v>
      </c>
      <c r="J82" s="4">
        <f t="shared" si="39"/>
        <v>0</v>
      </c>
      <c r="K82" s="4">
        <f t="shared" si="39"/>
        <v>0</v>
      </c>
      <c r="L82" s="4">
        <f t="shared" si="39"/>
        <v>0</v>
      </c>
      <c r="M82" s="4">
        <f t="shared" si="38"/>
        <v>0</v>
      </c>
      <c r="N82" s="4">
        <f t="shared" si="38"/>
        <v>0</v>
      </c>
      <c r="O82" s="4">
        <f t="shared" si="38"/>
        <v>0</v>
      </c>
      <c r="P82" s="3">
        <v>69</v>
      </c>
    </row>
    <row r="83" spans="1:16" s="16" customFormat="1" ht="13.9" customHeight="1" x14ac:dyDescent="0.2">
      <c r="A83" s="2">
        <v>70</v>
      </c>
      <c r="B83" s="29" t="s">
        <v>21</v>
      </c>
      <c r="C83" s="4">
        <f t="shared" si="39"/>
        <v>-6157.0025840899989</v>
      </c>
      <c r="D83" s="4">
        <f t="shared" si="37"/>
        <v>-2952.1584541899997</v>
      </c>
      <c r="E83" s="4">
        <f t="shared" si="37"/>
        <v>-210.30034108999826</v>
      </c>
      <c r="F83" s="4">
        <f t="shared" si="37"/>
        <v>1229.5861214400002</v>
      </c>
      <c r="G83" s="4">
        <f t="shared" si="37"/>
        <v>-4224.1299102500006</v>
      </c>
      <c r="H83" s="4">
        <f t="shared" si="39"/>
        <v>-9703.2215723499994</v>
      </c>
      <c r="I83" s="4">
        <f t="shared" si="39"/>
        <v>-2679.6004262100005</v>
      </c>
      <c r="J83" s="4">
        <f t="shared" si="39"/>
        <v>-2902.807899070001</v>
      </c>
      <c r="K83" s="4">
        <f t="shared" si="39"/>
        <v>-1700.3284277699991</v>
      </c>
      <c r="L83" s="4">
        <f t="shared" si="39"/>
        <v>-2420.4848192999998</v>
      </c>
      <c r="M83" s="4">
        <f t="shared" si="38"/>
        <v>-5517.6501790300008</v>
      </c>
      <c r="N83" s="4">
        <f t="shared" si="38"/>
        <v>-2541.8400170100003</v>
      </c>
      <c r="O83" s="4">
        <f t="shared" si="38"/>
        <v>-2975.8101620200005</v>
      </c>
      <c r="P83" s="3">
        <v>70</v>
      </c>
    </row>
    <row r="84" spans="1:16" s="16" customFormat="1" ht="15" customHeight="1" x14ac:dyDescent="0.2">
      <c r="A84" s="2">
        <v>71</v>
      </c>
      <c r="B84" s="29" t="s">
        <v>28</v>
      </c>
      <c r="C84" s="72">
        <f>SUM(C85+C86+C87+C88+C89+C90)</f>
        <v>14214.136393859995</v>
      </c>
      <c r="D84" s="72">
        <f t="shared" ref="D84:G84" si="40">SUM(D85+D86+D87+D88+D89+D90)</f>
        <v>3507.1150596799976</v>
      </c>
      <c r="E84" s="72">
        <f t="shared" si="40"/>
        <v>3593.3279200699994</v>
      </c>
      <c r="F84" s="72">
        <f t="shared" si="40"/>
        <v>3534.5727710699985</v>
      </c>
      <c r="G84" s="72">
        <f t="shared" si="40"/>
        <v>3579.1206430400007</v>
      </c>
      <c r="H84" s="72">
        <f>SUM(H85+H86+H87+H88+H89+H90)</f>
        <v>14935.49312089</v>
      </c>
      <c r="I84" s="72">
        <f t="shared" ref="I84:O84" si="41">SUM(I85+I86+I87+I88+I89+I90)</f>
        <v>3730.02681398</v>
      </c>
      <c r="J84" s="72">
        <f t="shared" si="41"/>
        <v>3849.2370437800009</v>
      </c>
      <c r="K84" s="72">
        <f t="shared" si="41"/>
        <v>3687.8295552099999</v>
      </c>
      <c r="L84" s="72">
        <f t="shared" si="41"/>
        <v>3668.3997079200003</v>
      </c>
      <c r="M84" s="72">
        <f t="shared" si="41"/>
        <v>8387.2440610500016</v>
      </c>
      <c r="N84" s="72">
        <f t="shared" si="41"/>
        <v>4203.9360637899999</v>
      </c>
      <c r="O84" s="72">
        <f t="shared" si="41"/>
        <v>4183.3079972599999</v>
      </c>
      <c r="P84" s="3">
        <v>71</v>
      </c>
    </row>
    <row r="85" spans="1:16" s="16" customFormat="1" ht="13.9" customHeight="1" x14ac:dyDescent="0.2">
      <c r="A85" s="2">
        <v>72</v>
      </c>
      <c r="B85" s="29" t="s">
        <v>16</v>
      </c>
      <c r="C85" s="4">
        <f>C36+C64</f>
        <v>-10.706298820000029</v>
      </c>
      <c r="D85" s="4">
        <f t="shared" ref="D85:G90" si="42">D36+D64</f>
        <v>0.5698426399999903</v>
      </c>
      <c r="E85" s="4">
        <f t="shared" si="42"/>
        <v>-4.7451404500000081</v>
      </c>
      <c r="F85" s="4">
        <f t="shared" si="42"/>
        <v>-25.30283652</v>
      </c>
      <c r="G85" s="4">
        <f t="shared" si="42"/>
        <v>18.771835509999974</v>
      </c>
      <c r="H85" s="4">
        <f>H36+H64</f>
        <v>-504.19080826999999</v>
      </c>
      <c r="I85" s="4">
        <f t="shared" ref="I85:O90" si="43">I36+I64</f>
        <v>-91.079075369999984</v>
      </c>
      <c r="J85" s="4">
        <f t="shared" si="43"/>
        <v>-89.688229890000002</v>
      </c>
      <c r="K85" s="4">
        <f t="shared" si="43"/>
        <v>-189.13261897999999</v>
      </c>
      <c r="L85" s="4">
        <f t="shared" si="43"/>
        <v>-134.29088403</v>
      </c>
      <c r="M85" s="4">
        <f t="shared" si="43"/>
        <v>-232.43056760999997</v>
      </c>
      <c r="N85" s="4">
        <f t="shared" si="43"/>
        <v>-121.4652624</v>
      </c>
      <c r="O85" s="4">
        <f t="shared" si="43"/>
        <v>-110.96530520999998</v>
      </c>
      <c r="P85" s="3">
        <v>72</v>
      </c>
    </row>
    <row r="86" spans="1:16" s="16" customFormat="1" ht="13.9" customHeight="1" x14ac:dyDescent="0.2">
      <c r="A86" s="2">
        <v>73</v>
      </c>
      <c r="B86" s="29" t="s">
        <v>17</v>
      </c>
      <c r="C86" s="4">
        <f t="shared" ref="C86:L90" si="44">C37+C65</f>
        <v>88.2837581</v>
      </c>
      <c r="D86" s="4">
        <f t="shared" si="42"/>
        <v>17.857106889999997</v>
      </c>
      <c r="E86" s="4">
        <f t="shared" si="42"/>
        <v>24.008341060000006</v>
      </c>
      <c r="F86" s="4">
        <f t="shared" si="42"/>
        <v>23.972954830000003</v>
      </c>
      <c r="G86" s="4">
        <f t="shared" si="42"/>
        <v>22.445355320000001</v>
      </c>
      <c r="H86" s="4">
        <f t="shared" si="44"/>
        <v>113.37561411999999</v>
      </c>
      <c r="I86" s="4">
        <f t="shared" si="44"/>
        <v>20.676409049999997</v>
      </c>
      <c r="J86" s="4">
        <f t="shared" si="44"/>
        <v>44.582188639999991</v>
      </c>
      <c r="K86" s="4">
        <f t="shared" si="44"/>
        <v>27.69950249</v>
      </c>
      <c r="L86" s="4">
        <f t="shared" si="44"/>
        <v>20.417513940000003</v>
      </c>
      <c r="M86" s="4">
        <f t="shared" si="43"/>
        <v>69.150569560000008</v>
      </c>
      <c r="N86" s="4">
        <f t="shared" si="43"/>
        <v>27.225973369999998</v>
      </c>
      <c r="O86" s="4">
        <f t="shared" si="43"/>
        <v>41.924596190000003</v>
      </c>
      <c r="P86" s="3">
        <v>73</v>
      </c>
    </row>
    <row r="87" spans="1:16" s="16" customFormat="1" ht="13.9" customHeight="1" x14ac:dyDescent="0.2">
      <c r="A87" s="2">
        <v>74</v>
      </c>
      <c r="B87" s="29" t="s">
        <v>18</v>
      </c>
      <c r="C87" s="4">
        <f t="shared" si="44"/>
        <v>47.423053210000006</v>
      </c>
      <c r="D87" s="4">
        <f t="shared" si="42"/>
        <v>9.168224330000001</v>
      </c>
      <c r="E87" s="4">
        <f t="shared" si="42"/>
        <v>12.791390039999996</v>
      </c>
      <c r="F87" s="4">
        <f t="shared" si="42"/>
        <v>11.076539440000001</v>
      </c>
      <c r="G87" s="4">
        <f t="shared" si="42"/>
        <v>14.386899400000001</v>
      </c>
      <c r="H87" s="4">
        <f t="shared" si="44"/>
        <v>66.522701369999993</v>
      </c>
      <c r="I87" s="4">
        <f t="shared" si="44"/>
        <v>13.804067909999999</v>
      </c>
      <c r="J87" s="4">
        <f t="shared" si="44"/>
        <v>16.731487210000001</v>
      </c>
      <c r="K87" s="4">
        <f t="shared" si="44"/>
        <v>14.766087150000001</v>
      </c>
      <c r="L87" s="4">
        <f t="shared" si="44"/>
        <v>21.221059099999998</v>
      </c>
      <c r="M87" s="4">
        <f t="shared" si="43"/>
        <v>29.438181200000002</v>
      </c>
      <c r="N87" s="4">
        <f t="shared" si="43"/>
        <v>14.130577410000001</v>
      </c>
      <c r="O87" s="4">
        <f t="shared" si="43"/>
        <v>15.307603789999998</v>
      </c>
      <c r="P87" s="3">
        <v>74</v>
      </c>
    </row>
    <row r="88" spans="1:16" s="16" customFormat="1" ht="13.9" customHeight="1" x14ac:dyDescent="0.2">
      <c r="A88" s="2">
        <v>75</v>
      </c>
      <c r="B88" s="29" t="s">
        <v>19</v>
      </c>
      <c r="C88" s="4">
        <f t="shared" si="44"/>
        <v>4997.8780000000006</v>
      </c>
      <c r="D88" s="4">
        <f t="shared" si="42"/>
        <v>1166.0070000000001</v>
      </c>
      <c r="E88" s="4">
        <f t="shared" si="42"/>
        <v>1202.739</v>
      </c>
      <c r="F88" s="4">
        <f t="shared" si="42"/>
        <v>1309.0139999999999</v>
      </c>
      <c r="G88" s="4">
        <f t="shared" si="42"/>
        <v>1320.1179999999999</v>
      </c>
      <c r="H88" s="4">
        <f t="shared" si="44"/>
        <v>4788.8339999999998</v>
      </c>
      <c r="I88" s="4">
        <f t="shared" si="44"/>
        <v>1092.893</v>
      </c>
      <c r="J88" s="4">
        <f t="shared" si="44"/>
        <v>1187.7559999999999</v>
      </c>
      <c r="K88" s="4">
        <f t="shared" si="44"/>
        <v>1237.8879999999999</v>
      </c>
      <c r="L88" s="4">
        <f t="shared" si="44"/>
        <v>1270.297</v>
      </c>
      <c r="M88" s="4">
        <f t="shared" si="43"/>
        <v>2841.7929999999997</v>
      </c>
      <c r="N88" s="4">
        <f t="shared" si="43"/>
        <v>1432.08</v>
      </c>
      <c r="O88" s="4">
        <f t="shared" si="43"/>
        <v>1409.713</v>
      </c>
      <c r="P88" s="3">
        <v>75</v>
      </c>
    </row>
    <row r="89" spans="1:16" s="16" customFormat="1" ht="13.9" customHeight="1" x14ac:dyDescent="0.2">
      <c r="A89" s="2">
        <v>76</v>
      </c>
      <c r="B89" s="29" t="s">
        <v>20</v>
      </c>
      <c r="C89" s="4">
        <f t="shared" si="44"/>
        <v>-12.694900000000001</v>
      </c>
      <c r="D89" s="4">
        <f t="shared" si="42"/>
        <v>-3.1156999999999999</v>
      </c>
      <c r="E89" s="4">
        <f t="shared" si="42"/>
        <v>-2.6696</v>
      </c>
      <c r="F89" s="4">
        <f t="shared" si="42"/>
        <v>-3.7664</v>
      </c>
      <c r="G89" s="4">
        <f t="shared" si="42"/>
        <v>-3.1432000000000002</v>
      </c>
      <c r="H89" s="4">
        <f t="shared" si="44"/>
        <v>-28.273051970000001</v>
      </c>
      <c r="I89" s="4">
        <f t="shared" si="44"/>
        <v>-3.9234519699999999</v>
      </c>
      <c r="J89" s="4">
        <f t="shared" si="44"/>
        <v>-4.9001000000000001</v>
      </c>
      <c r="K89" s="4">
        <f t="shared" si="44"/>
        <v>-1.8704000000000001</v>
      </c>
      <c r="L89" s="4">
        <f t="shared" si="44"/>
        <v>-17.5791</v>
      </c>
      <c r="M89" s="4">
        <f t="shared" si="43"/>
        <v>-35.993400000000001</v>
      </c>
      <c r="N89" s="4">
        <f t="shared" si="43"/>
        <v>-21.171299999999999</v>
      </c>
      <c r="O89" s="4">
        <f t="shared" si="43"/>
        <v>-14.822100000000001</v>
      </c>
      <c r="P89" s="3">
        <v>76</v>
      </c>
    </row>
    <row r="90" spans="1:16" s="16" customFormat="1" ht="13.9" customHeight="1" x14ac:dyDescent="0.2">
      <c r="A90" s="2">
        <v>77</v>
      </c>
      <c r="B90" s="29" t="s">
        <v>21</v>
      </c>
      <c r="C90" s="4">
        <f t="shared" si="44"/>
        <v>9103.9527813699951</v>
      </c>
      <c r="D90" s="4">
        <f t="shared" si="42"/>
        <v>2316.6285858199976</v>
      </c>
      <c r="E90" s="4">
        <f t="shared" si="42"/>
        <v>2361.2039294199994</v>
      </c>
      <c r="F90" s="4">
        <f t="shared" si="42"/>
        <v>2219.5785133199988</v>
      </c>
      <c r="G90" s="4">
        <f t="shared" si="42"/>
        <v>2206.5417528100011</v>
      </c>
      <c r="H90" s="4">
        <f t="shared" si="44"/>
        <v>10499.22466564</v>
      </c>
      <c r="I90" s="4">
        <f t="shared" si="44"/>
        <v>2697.6558643600001</v>
      </c>
      <c r="J90" s="4">
        <f t="shared" si="44"/>
        <v>2694.7556978200009</v>
      </c>
      <c r="K90" s="4">
        <f t="shared" si="44"/>
        <v>2598.47898455</v>
      </c>
      <c r="L90" s="4">
        <f t="shared" si="44"/>
        <v>2508.3341189100001</v>
      </c>
      <c r="M90" s="4">
        <f t="shared" si="43"/>
        <v>5715.2862779000006</v>
      </c>
      <c r="N90" s="4">
        <f t="shared" si="43"/>
        <v>2873.1360754100001</v>
      </c>
      <c r="O90" s="4">
        <f t="shared" si="43"/>
        <v>2842.1502024900001</v>
      </c>
      <c r="P90" s="3">
        <v>77</v>
      </c>
    </row>
    <row r="91" spans="1:16" s="16" customFormat="1" ht="15" customHeight="1" x14ac:dyDescent="0.2">
      <c r="A91" s="2">
        <v>78</v>
      </c>
      <c r="B91" s="29" t="s">
        <v>29</v>
      </c>
      <c r="C91" s="72">
        <f>SUM(C92+C93+C94+C95+C96+C97)</f>
        <v>-3634.0749532599993</v>
      </c>
      <c r="D91" s="72">
        <f t="shared" ref="D91:G91" si="45">SUM(D92+D93+D94+D95+D96+D97)</f>
        <v>-1027.7024647499995</v>
      </c>
      <c r="E91" s="72">
        <f t="shared" si="45"/>
        <v>-768.59666283000001</v>
      </c>
      <c r="F91" s="72">
        <f t="shared" si="45"/>
        <v>-1109.2597500699999</v>
      </c>
      <c r="G91" s="72">
        <f t="shared" si="45"/>
        <v>-728.51607560999969</v>
      </c>
      <c r="H91" s="72">
        <f>SUM(H92+H93+H94+H95+H96+H97)</f>
        <v>-3947.8850855499995</v>
      </c>
      <c r="I91" s="72">
        <f t="shared" ref="I91:O91" si="46">SUM(I92+I93+I94+I95+I96+I97)</f>
        <v>-1159.5971614899995</v>
      </c>
      <c r="J91" s="72">
        <f t="shared" si="46"/>
        <v>-723.85788623999997</v>
      </c>
      <c r="K91" s="72">
        <f t="shared" si="46"/>
        <v>-1229.1505617099999</v>
      </c>
      <c r="L91" s="72">
        <f t="shared" si="46"/>
        <v>-835.27947611000013</v>
      </c>
      <c r="M91" s="72">
        <f t="shared" si="46"/>
        <v>-1581.8343206300003</v>
      </c>
      <c r="N91" s="72">
        <f t="shared" si="46"/>
        <v>-1110.7254375900004</v>
      </c>
      <c r="O91" s="72">
        <f t="shared" si="46"/>
        <v>-471.10888303999991</v>
      </c>
      <c r="P91" s="3">
        <v>78</v>
      </c>
    </row>
    <row r="92" spans="1:16" s="16" customFormat="1" ht="13.9" customHeight="1" x14ac:dyDescent="0.2">
      <c r="A92" s="2">
        <v>79</v>
      </c>
      <c r="B92" s="29" t="s">
        <v>16</v>
      </c>
      <c r="C92" s="4">
        <f>C43+C71</f>
        <v>-154.91596812999998</v>
      </c>
      <c r="D92" s="4">
        <f t="shared" ref="D92:G97" si="47">D43+D71</f>
        <v>-57.706726989999986</v>
      </c>
      <c r="E92" s="4">
        <f t="shared" si="47"/>
        <v>-70.569311660000011</v>
      </c>
      <c r="F92" s="4">
        <f t="shared" si="47"/>
        <v>-105.75808593000001</v>
      </c>
      <c r="G92" s="4">
        <f t="shared" si="47"/>
        <v>79.118156450000001</v>
      </c>
      <c r="H92" s="4">
        <f>H43+H71</f>
        <v>-189.07151105</v>
      </c>
      <c r="I92" s="4">
        <f t="shared" ref="I92:O97" si="48">I43+I71</f>
        <v>-83.139002439999985</v>
      </c>
      <c r="J92" s="4">
        <f t="shared" si="48"/>
        <v>-28.402309000000002</v>
      </c>
      <c r="K92" s="4">
        <f t="shared" si="48"/>
        <v>-21.175447980000001</v>
      </c>
      <c r="L92" s="4">
        <f t="shared" si="48"/>
        <v>-56.354751629999996</v>
      </c>
      <c r="M92" s="4">
        <f t="shared" si="48"/>
        <v>-76.295212250000006</v>
      </c>
      <c r="N92" s="4">
        <f t="shared" si="48"/>
        <v>-91.939488720000014</v>
      </c>
      <c r="O92" s="4">
        <f t="shared" si="48"/>
        <v>15.644276470000001</v>
      </c>
      <c r="P92" s="3">
        <v>79</v>
      </c>
    </row>
    <row r="93" spans="1:16" s="16" customFormat="1" ht="13.9" customHeight="1" x14ac:dyDescent="0.2">
      <c r="A93" s="2">
        <v>80</v>
      </c>
      <c r="B93" s="29" t="s">
        <v>17</v>
      </c>
      <c r="C93" s="4">
        <f t="shared" ref="C93:L97" si="49">C44+C72</f>
        <v>-802.97218533999967</v>
      </c>
      <c r="D93" s="4">
        <f t="shared" si="47"/>
        <v>-138.07480029000004</v>
      </c>
      <c r="E93" s="4">
        <f t="shared" si="47"/>
        <v>-291.31061797000001</v>
      </c>
      <c r="F93" s="4">
        <f t="shared" si="47"/>
        <v>-200.82305250000002</v>
      </c>
      <c r="G93" s="4">
        <f t="shared" si="47"/>
        <v>-172.76371457999994</v>
      </c>
      <c r="H93" s="4">
        <f t="shared" si="49"/>
        <v>-851.49102258000039</v>
      </c>
      <c r="I93" s="4">
        <f t="shared" si="49"/>
        <v>-207.67768768000008</v>
      </c>
      <c r="J93" s="4">
        <f t="shared" si="49"/>
        <v>-286.16751819000001</v>
      </c>
      <c r="K93" s="4">
        <f t="shared" si="49"/>
        <v>-181.00935091999997</v>
      </c>
      <c r="L93" s="4">
        <f t="shared" si="49"/>
        <v>-176.63646578999999</v>
      </c>
      <c r="M93" s="4">
        <f t="shared" si="48"/>
        <v>-479.57700535999993</v>
      </c>
      <c r="N93" s="4">
        <f t="shared" si="48"/>
        <v>-212.03608503000009</v>
      </c>
      <c r="O93" s="4">
        <f t="shared" si="48"/>
        <v>-267.54092032999995</v>
      </c>
      <c r="P93" s="3">
        <v>80</v>
      </c>
    </row>
    <row r="94" spans="1:16" s="16" customFormat="1" ht="13.9" customHeight="1" x14ac:dyDescent="0.2">
      <c r="A94" s="2">
        <v>81</v>
      </c>
      <c r="B94" s="29" t="s">
        <v>18</v>
      </c>
      <c r="C94" s="4">
        <f t="shared" si="49"/>
        <v>-2.2715239300000576</v>
      </c>
      <c r="D94" s="4">
        <f t="shared" si="47"/>
        <v>10.696569340000053</v>
      </c>
      <c r="E94" s="4">
        <f t="shared" si="47"/>
        <v>-8.1580858199999966</v>
      </c>
      <c r="F94" s="4">
        <f t="shared" si="47"/>
        <v>-2.4292145599999913</v>
      </c>
      <c r="G94" s="4">
        <f t="shared" si="47"/>
        <v>-2.3807928899999524</v>
      </c>
      <c r="H94" s="4">
        <f t="shared" si="49"/>
        <v>4.8725715099999434</v>
      </c>
      <c r="I94" s="4">
        <f t="shared" si="49"/>
        <v>-3.1305523700000322</v>
      </c>
      <c r="J94" s="4">
        <f t="shared" si="49"/>
        <v>-10.423072469999994</v>
      </c>
      <c r="K94" s="4">
        <f t="shared" si="49"/>
        <v>9.2831504299999779</v>
      </c>
      <c r="L94" s="4">
        <f t="shared" si="49"/>
        <v>9.1430459199999916</v>
      </c>
      <c r="M94" s="4">
        <f t="shared" si="48"/>
        <v>-2.664621870000019</v>
      </c>
      <c r="N94" s="4">
        <f t="shared" si="48"/>
        <v>1.2064829599999882</v>
      </c>
      <c r="O94" s="4">
        <f t="shared" si="48"/>
        <v>-3.8711048300000357</v>
      </c>
      <c r="P94" s="3">
        <v>81</v>
      </c>
    </row>
    <row r="95" spans="1:16" s="16" customFormat="1" ht="13.9" customHeight="1" x14ac:dyDescent="0.2">
      <c r="A95" s="2">
        <v>82</v>
      </c>
      <c r="B95" s="29" t="s">
        <v>19</v>
      </c>
      <c r="C95" s="4">
        <f t="shared" si="49"/>
        <v>-272.77660448000006</v>
      </c>
      <c r="D95" s="4">
        <f t="shared" si="47"/>
        <v>-8.5684095800000009</v>
      </c>
      <c r="E95" s="4">
        <f t="shared" si="47"/>
        <v>-50.081955549999982</v>
      </c>
      <c r="F95" s="4">
        <f t="shared" si="47"/>
        <v>-92.037829770000045</v>
      </c>
      <c r="G95" s="4">
        <f t="shared" si="47"/>
        <v>-122.08840958000002</v>
      </c>
      <c r="H95" s="4">
        <f t="shared" si="49"/>
        <v>346.92107878000007</v>
      </c>
      <c r="I95" s="4">
        <f t="shared" si="49"/>
        <v>69.888185379999982</v>
      </c>
      <c r="J95" s="4">
        <f t="shared" si="49"/>
        <v>83.907501859999996</v>
      </c>
      <c r="K95" s="4">
        <f t="shared" si="49"/>
        <v>94.441518340000002</v>
      </c>
      <c r="L95" s="4">
        <f t="shared" si="49"/>
        <v>98.683873199999994</v>
      </c>
      <c r="M95" s="4">
        <f t="shared" si="48"/>
        <v>214.97902116</v>
      </c>
      <c r="N95" s="4">
        <f t="shared" si="48"/>
        <v>93.150566510000004</v>
      </c>
      <c r="O95" s="4">
        <f t="shared" si="48"/>
        <v>121.82845465</v>
      </c>
      <c r="P95" s="3">
        <v>82</v>
      </c>
    </row>
    <row r="96" spans="1:16" s="16" customFormat="1" ht="13.9" customHeight="1" x14ac:dyDescent="0.2">
      <c r="A96" s="2">
        <v>83</v>
      </c>
      <c r="B96" s="29" t="s">
        <v>20</v>
      </c>
      <c r="C96" s="4">
        <f t="shared" si="49"/>
        <v>-1879.5152</v>
      </c>
      <c r="D96" s="4">
        <f t="shared" si="47"/>
        <v>-603.29499999999996</v>
      </c>
      <c r="E96" s="4">
        <f t="shared" si="47"/>
        <v>-277.35829999999999</v>
      </c>
      <c r="F96" s="4">
        <f t="shared" si="47"/>
        <v>-703.96180000000004</v>
      </c>
      <c r="G96" s="4">
        <f t="shared" si="47"/>
        <v>-294.90010000000001</v>
      </c>
      <c r="H96" s="4">
        <f t="shared" si="49"/>
        <v>-2231.3004366700002</v>
      </c>
      <c r="I96" s="4">
        <f t="shared" si="49"/>
        <v>-751.03127493</v>
      </c>
      <c r="J96" s="4">
        <f t="shared" si="49"/>
        <v>-295.5684</v>
      </c>
      <c r="K96" s="4">
        <f t="shared" si="49"/>
        <v>-886.4932</v>
      </c>
      <c r="L96" s="4">
        <f t="shared" si="49"/>
        <v>-298.20756174000002</v>
      </c>
      <c r="M96" s="4">
        <f t="shared" si="48"/>
        <v>-1164.77489603</v>
      </c>
      <c r="N96" s="4">
        <f t="shared" si="48"/>
        <v>-877.94719999999995</v>
      </c>
      <c r="O96" s="4">
        <f t="shared" si="48"/>
        <v>-286.82769602999997</v>
      </c>
      <c r="P96" s="3">
        <v>83</v>
      </c>
    </row>
    <row r="97" spans="1:16" s="16" customFormat="1" ht="13.9" customHeight="1" x14ac:dyDescent="0.2">
      <c r="A97" s="2">
        <v>84</v>
      </c>
      <c r="B97" s="29" t="s">
        <v>21</v>
      </c>
      <c r="C97" s="4">
        <f t="shared" si="49"/>
        <v>-521.62347137999927</v>
      </c>
      <c r="D97" s="4">
        <f t="shared" si="47"/>
        <v>-230.75409722999964</v>
      </c>
      <c r="E97" s="4">
        <f t="shared" si="47"/>
        <v>-71.118391830000121</v>
      </c>
      <c r="F97" s="4">
        <f t="shared" si="47"/>
        <v>-4.2497673099995836</v>
      </c>
      <c r="G97" s="4">
        <f t="shared" si="47"/>
        <v>-215.50121500999984</v>
      </c>
      <c r="H97" s="4">
        <f t="shared" si="49"/>
        <v>-1027.8157655399993</v>
      </c>
      <c r="I97" s="4">
        <f t="shared" si="49"/>
        <v>-184.50682944999929</v>
      </c>
      <c r="J97" s="4">
        <f t="shared" si="49"/>
        <v>-187.20408843999991</v>
      </c>
      <c r="K97" s="4">
        <f t="shared" si="49"/>
        <v>-244.19723157999982</v>
      </c>
      <c r="L97" s="4">
        <f t="shared" si="49"/>
        <v>-411.90761607000019</v>
      </c>
      <c r="M97" s="4">
        <f t="shared" si="48"/>
        <v>-73.50160628000026</v>
      </c>
      <c r="N97" s="4">
        <f t="shared" si="48"/>
        <v>-23.159713310000285</v>
      </c>
      <c r="O97" s="4">
        <f t="shared" si="48"/>
        <v>-50.341892969999975</v>
      </c>
      <c r="P97" s="3">
        <v>84</v>
      </c>
    </row>
    <row r="98" spans="1:16" s="16" customFormat="1" ht="15" customHeight="1" x14ac:dyDescent="0.2">
      <c r="A98" s="2">
        <v>85</v>
      </c>
      <c r="B98" s="28" t="s">
        <v>30</v>
      </c>
      <c r="C98" s="72">
        <f>SUM(C99+C100+C101+C102+C103+C104)</f>
        <v>-142.51631354000003</v>
      </c>
      <c r="D98" s="72">
        <f t="shared" ref="D98:G98" si="50">SUM(D99+D100+D101+D102+D103+D104)</f>
        <v>2.7298804999999859</v>
      </c>
      <c r="E98" s="72">
        <f t="shared" si="50"/>
        <v>-24.776968749999988</v>
      </c>
      <c r="F98" s="72">
        <f t="shared" si="50"/>
        <v>-56.05153378</v>
      </c>
      <c r="G98" s="72">
        <f t="shared" si="50"/>
        <v>-64.417691510000026</v>
      </c>
      <c r="H98" s="72">
        <f>SUM(H99+H100+H101+H102+H103+H104)</f>
        <v>-178.72559480999993</v>
      </c>
      <c r="I98" s="72">
        <f t="shared" ref="I98:O98" si="51">SUM(I99+I100+I101+I102+I103+I104)</f>
        <v>-19.994339299999989</v>
      </c>
      <c r="J98" s="72">
        <f t="shared" si="51"/>
        <v>-32.595130299999973</v>
      </c>
      <c r="K98" s="72">
        <f t="shared" si="51"/>
        <v>-56.912189159999983</v>
      </c>
      <c r="L98" s="72">
        <f t="shared" si="51"/>
        <v>-69.223936049999992</v>
      </c>
      <c r="M98" s="72">
        <f t="shared" si="51"/>
        <v>-56.211507119999979</v>
      </c>
      <c r="N98" s="72">
        <f t="shared" si="51"/>
        <v>-30.57950653</v>
      </c>
      <c r="O98" s="72">
        <f t="shared" si="51"/>
        <v>-25.632000589999979</v>
      </c>
      <c r="P98" s="3">
        <v>85</v>
      </c>
    </row>
    <row r="99" spans="1:16" s="16" customFormat="1" ht="12.95" customHeight="1" x14ac:dyDescent="0.2">
      <c r="A99" s="2">
        <v>86</v>
      </c>
      <c r="B99" s="29" t="s">
        <v>16</v>
      </c>
      <c r="C99" s="4">
        <f t="shared" ref="C99:C104" si="52">D99+E99+F99+G99</f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ref="H99:H104" si="53">I99+J99+K99+L99</f>
        <v>0</v>
      </c>
      <c r="I99" s="5">
        <v>0</v>
      </c>
      <c r="J99" s="5">
        <v>0</v>
      </c>
      <c r="K99" s="5">
        <v>0</v>
      </c>
      <c r="L99" s="5">
        <v>0</v>
      </c>
      <c r="M99" s="4">
        <f t="shared" ref="M99:M104" si="54">N99+O99</f>
        <v>0</v>
      </c>
      <c r="N99" s="5">
        <v>0</v>
      </c>
      <c r="O99" s="5">
        <v>0</v>
      </c>
      <c r="P99" s="3">
        <v>86</v>
      </c>
    </row>
    <row r="100" spans="1:16" s="16" customFormat="1" ht="12.95" customHeight="1" x14ac:dyDescent="0.2">
      <c r="A100" s="2">
        <v>87</v>
      </c>
      <c r="B100" s="29" t="s">
        <v>17</v>
      </c>
      <c r="C100" s="4">
        <f t="shared" si="52"/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53"/>
        <v>0</v>
      </c>
      <c r="I100" s="5">
        <v>0</v>
      </c>
      <c r="J100" s="5">
        <v>0</v>
      </c>
      <c r="K100" s="5">
        <v>0</v>
      </c>
      <c r="L100" s="5">
        <v>0</v>
      </c>
      <c r="M100" s="4">
        <f t="shared" si="54"/>
        <v>0</v>
      </c>
      <c r="N100" s="5">
        <v>0</v>
      </c>
      <c r="O100" s="5">
        <v>0</v>
      </c>
      <c r="P100" s="3">
        <v>87</v>
      </c>
    </row>
    <row r="101" spans="1:16" s="16" customFormat="1" ht="12.95" customHeight="1" x14ac:dyDescent="0.2">
      <c r="A101" s="2">
        <v>88</v>
      </c>
      <c r="B101" s="29" t="s">
        <v>18</v>
      </c>
      <c r="C101" s="4">
        <f t="shared" si="52"/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53"/>
        <v>0</v>
      </c>
      <c r="I101" s="5">
        <v>0</v>
      </c>
      <c r="J101" s="5">
        <v>0</v>
      </c>
      <c r="K101" s="5">
        <v>0</v>
      </c>
      <c r="L101" s="5">
        <v>0</v>
      </c>
      <c r="M101" s="4">
        <f t="shared" si="54"/>
        <v>0</v>
      </c>
      <c r="N101" s="5">
        <v>0</v>
      </c>
      <c r="O101" s="5">
        <v>0</v>
      </c>
      <c r="P101" s="3">
        <v>88</v>
      </c>
    </row>
    <row r="102" spans="1:16" s="16" customFormat="1" ht="12.95" customHeight="1" x14ac:dyDescent="0.2">
      <c r="A102" s="2">
        <v>89</v>
      </c>
      <c r="B102" s="29" t="s">
        <v>19</v>
      </c>
      <c r="C102" s="4">
        <f t="shared" si="52"/>
        <v>-44.37585</v>
      </c>
      <c r="D102" s="4">
        <v>-9.5798700000000014</v>
      </c>
      <c r="E102" s="4">
        <v>-6.212699999999999</v>
      </c>
      <c r="F102" s="4">
        <v>-15.00282</v>
      </c>
      <c r="G102" s="4">
        <v>-13.58046</v>
      </c>
      <c r="H102" s="4">
        <f t="shared" si="53"/>
        <v>-33.237540000000003</v>
      </c>
      <c r="I102" s="5">
        <v>-8.62974</v>
      </c>
      <c r="J102" s="5">
        <v>-4.3140599999999996</v>
      </c>
      <c r="K102" s="5">
        <v>-9.0557999999999996</v>
      </c>
      <c r="L102" s="5">
        <v>-11.23794</v>
      </c>
      <c r="M102" s="4">
        <f t="shared" si="54"/>
        <v>-16.55397</v>
      </c>
      <c r="N102" s="5">
        <v>-10.065059999999999</v>
      </c>
      <c r="O102" s="5">
        <v>-6.4889100000000006</v>
      </c>
      <c r="P102" s="3">
        <v>89</v>
      </c>
    </row>
    <row r="103" spans="1:16" s="16" customFormat="1" ht="12.95" customHeight="1" x14ac:dyDescent="0.2">
      <c r="A103" s="2">
        <v>90</v>
      </c>
      <c r="B103" s="29" t="s">
        <v>20</v>
      </c>
      <c r="C103" s="4">
        <f t="shared" si="52"/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53"/>
        <v>0</v>
      </c>
      <c r="I103" s="5">
        <v>0</v>
      </c>
      <c r="J103" s="5">
        <v>0</v>
      </c>
      <c r="K103" s="5">
        <v>0</v>
      </c>
      <c r="L103" s="5">
        <v>0</v>
      </c>
      <c r="M103" s="4">
        <f t="shared" si="54"/>
        <v>0</v>
      </c>
      <c r="N103" s="5">
        <v>0</v>
      </c>
      <c r="O103" s="5">
        <v>0</v>
      </c>
      <c r="P103" s="3">
        <v>90</v>
      </c>
    </row>
    <row r="104" spans="1:16" s="16" customFormat="1" ht="12.95" customHeight="1" x14ac:dyDescent="0.2">
      <c r="A104" s="2">
        <v>91</v>
      </c>
      <c r="B104" s="29" t="s">
        <v>21</v>
      </c>
      <c r="C104" s="4">
        <f t="shared" si="52"/>
        <v>-98.140463540000027</v>
      </c>
      <c r="D104" s="4">
        <v>12.309750499999987</v>
      </c>
      <c r="E104" s="4">
        <v>-18.564268749999989</v>
      </c>
      <c r="F104" s="4">
        <v>-41.04871378</v>
      </c>
      <c r="G104" s="4">
        <v>-50.837231510000024</v>
      </c>
      <c r="H104" s="4">
        <f t="shared" si="53"/>
        <v>-145.48805480999994</v>
      </c>
      <c r="I104" s="5">
        <v>-11.364599299999989</v>
      </c>
      <c r="J104" s="5">
        <v>-28.281070299999975</v>
      </c>
      <c r="K104" s="5">
        <v>-47.856389159999985</v>
      </c>
      <c r="L104" s="5">
        <v>-57.98599604999999</v>
      </c>
      <c r="M104" s="4">
        <f t="shared" si="54"/>
        <v>-39.657537119999979</v>
      </c>
      <c r="N104" s="5">
        <v>-20.514446530000001</v>
      </c>
      <c r="O104" s="5">
        <v>-19.143090589999979</v>
      </c>
      <c r="P104" s="3">
        <v>91</v>
      </c>
    </row>
    <row r="105" spans="1:16" s="16" customFormat="1" ht="15.95" customHeight="1" x14ac:dyDescent="0.2">
      <c r="A105" s="2">
        <v>92</v>
      </c>
      <c r="B105" s="27" t="s">
        <v>31</v>
      </c>
      <c r="C105" s="72">
        <f>SUM(C106+C107+C108+C109+C110+C111)</f>
        <v>2896.0513613200001</v>
      </c>
      <c r="D105" s="72">
        <f t="shared" ref="D105:G105" si="55">SUM(D106+D107+D108+D109+D110+D111)</f>
        <v>-1247.4037444100004</v>
      </c>
      <c r="E105" s="72">
        <f t="shared" si="55"/>
        <v>984.82435596000084</v>
      </c>
      <c r="F105" s="72">
        <f t="shared" si="55"/>
        <v>2059.2639273500004</v>
      </c>
      <c r="G105" s="72">
        <f t="shared" si="55"/>
        <v>1099.3668224199994</v>
      </c>
      <c r="H105" s="72">
        <f>SUM(H106+H107+H108+H109+H110+H111)</f>
        <v>2959.2701579214049</v>
      </c>
      <c r="I105" s="72">
        <f t="shared" ref="I105:O105" si="56">SUM(I106+I107+I108+I109+I110+I111)</f>
        <v>2504.6699434400002</v>
      </c>
      <c r="J105" s="72">
        <f t="shared" si="56"/>
        <v>308.76498623000066</v>
      </c>
      <c r="K105" s="72">
        <f t="shared" si="56"/>
        <v>528.49824905000025</v>
      </c>
      <c r="L105" s="72">
        <f t="shared" si="56"/>
        <v>-382.66302079859543</v>
      </c>
      <c r="M105" s="72">
        <f t="shared" si="56"/>
        <v>510.75411385000052</v>
      </c>
      <c r="N105" s="72">
        <f t="shared" si="56"/>
        <v>-1073.2600103099994</v>
      </c>
      <c r="O105" s="72">
        <f t="shared" si="56"/>
        <v>1584.0141241599999</v>
      </c>
      <c r="P105" s="3">
        <v>92</v>
      </c>
    </row>
    <row r="106" spans="1:16" s="16" customFormat="1" ht="14.1" customHeight="1" x14ac:dyDescent="0.2">
      <c r="A106" s="2">
        <v>93</v>
      </c>
      <c r="B106" s="28" t="s">
        <v>16</v>
      </c>
      <c r="C106" s="4">
        <f>SUM(C113+C120)</f>
        <v>334.11614150999992</v>
      </c>
      <c r="D106" s="4">
        <f t="shared" ref="D106:G111" si="57">SUM(D113+D120)</f>
        <v>-191.85167557000005</v>
      </c>
      <c r="E106" s="4">
        <f t="shared" si="57"/>
        <v>110.69517684</v>
      </c>
      <c r="F106" s="4">
        <f t="shared" si="57"/>
        <v>127.07160350000002</v>
      </c>
      <c r="G106" s="4">
        <f t="shared" si="57"/>
        <v>288.20103674000001</v>
      </c>
      <c r="H106" s="4">
        <f>SUM(H113+H120)</f>
        <v>43.576352161404316</v>
      </c>
      <c r="I106" s="4">
        <f t="shared" ref="I106:O111" si="58">SUM(I113+I120)</f>
        <v>60.522760530000006</v>
      </c>
      <c r="J106" s="4">
        <f t="shared" si="58"/>
        <v>-136.99590090999993</v>
      </c>
      <c r="K106" s="4">
        <f t="shared" si="58"/>
        <v>63.596623779999987</v>
      </c>
      <c r="L106" s="4">
        <f t="shared" si="58"/>
        <v>56.452868761404318</v>
      </c>
      <c r="M106" s="4">
        <f t="shared" si="58"/>
        <v>362.48613960999995</v>
      </c>
      <c r="N106" s="4">
        <f t="shared" si="58"/>
        <v>306.75317552999996</v>
      </c>
      <c r="O106" s="4">
        <f t="shared" si="58"/>
        <v>55.732964079999988</v>
      </c>
      <c r="P106" s="3">
        <v>93</v>
      </c>
    </row>
    <row r="107" spans="1:16" s="16" customFormat="1" ht="14.1" customHeight="1" x14ac:dyDescent="0.2">
      <c r="A107" s="2">
        <v>94</v>
      </c>
      <c r="B107" s="28" t="s">
        <v>17</v>
      </c>
      <c r="C107" s="4">
        <f t="shared" ref="C107:L111" si="59">SUM(C114+C121)</f>
        <v>-62.637048640000444</v>
      </c>
      <c r="D107" s="4">
        <f t="shared" si="57"/>
        <v>-398.59326916999987</v>
      </c>
      <c r="E107" s="4">
        <f t="shared" si="57"/>
        <v>610.28621173999989</v>
      </c>
      <c r="F107" s="4">
        <f t="shared" si="57"/>
        <v>345.68762786999991</v>
      </c>
      <c r="G107" s="4">
        <f t="shared" si="57"/>
        <v>-620.01761908000037</v>
      </c>
      <c r="H107" s="4">
        <f t="shared" si="59"/>
        <v>-290.38646590999997</v>
      </c>
      <c r="I107" s="4">
        <f t="shared" si="59"/>
        <v>385.48838311999981</v>
      </c>
      <c r="J107" s="4">
        <f t="shared" si="59"/>
        <v>-1246.51654328</v>
      </c>
      <c r="K107" s="4">
        <f t="shared" si="59"/>
        <v>514.30832935000012</v>
      </c>
      <c r="L107" s="4">
        <f t="shared" si="59"/>
        <v>56.333364900000106</v>
      </c>
      <c r="M107" s="4">
        <f t="shared" si="58"/>
        <v>-1254.76392472</v>
      </c>
      <c r="N107" s="4">
        <f t="shared" si="58"/>
        <v>-973.41615909999985</v>
      </c>
      <c r="O107" s="4">
        <f t="shared" si="58"/>
        <v>-281.34776562000002</v>
      </c>
      <c r="P107" s="3">
        <v>94</v>
      </c>
    </row>
    <row r="108" spans="1:16" s="16" customFormat="1" ht="14.1" customHeight="1" x14ac:dyDescent="0.2">
      <c r="A108" s="2">
        <v>95</v>
      </c>
      <c r="B108" s="28" t="s">
        <v>18</v>
      </c>
      <c r="C108" s="4">
        <f t="shared" si="59"/>
        <v>26.016583969999488</v>
      </c>
      <c r="D108" s="4">
        <f t="shared" si="57"/>
        <v>-253.33096820999998</v>
      </c>
      <c r="E108" s="4">
        <f t="shared" si="57"/>
        <v>155.82827512999998</v>
      </c>
      <c r="F108" s="4">
        <f t="shared" si="57"/>
        <v>192.91643742000008</v>
      </c>
      <c r="G108" s="4">
        <f t="shared" si="57"/>
        <v>-69.397160370000648</v>
      </c>
      <c r="H108" s="4">
        <f t="shared" si="59"/>
        <v>-247.13651040000019</v>
      </c>
      <c r="I108" s="4">
        <f t="shared" si="59"/>
        <v>-3.0834958899999947</v>
      </c>
      <c r="J108" s="4">
        <f t="shared" si="59"/>
        <v>99.937657109999918</v>
      </c>
      <c r="K108" s="4">
        <f t="shared" si="59"/>
        <v>-258.68329550999999</v>
      </c>
      <c r="L108" s="4">
        <f t="shared" si="59"/>
        <v>-85.307376110000064</v>
      </c>
      <c r="M108" s="4">
        <f t="shared" si="58"/>
        <v>377.71745127000031</v>
      </c>
      <c r="N108" s="4">
        <f t="shared" si="58"/>
        <v>117.65281008000039</v>
      </c>
      <c r="O108" s="4">
        <f t="shared" si="58"/>
        <v>260.06464118999992</v>
      </c>
      <c r="P108" s="3">
        <v>95</v>
      </c>
    </row>
    <row r="109" spans="1:16" s="16" customFormat="1" ht="14.1" customHeight="1" x14ac:dyDescent="0.2">
      <c r="A109" s="2">
        <v>96</v>
      </c>
      <c r="B109" s="28" t="s">
        <v>19</v>
      </c>
      <c r="C109" s="4">
        <f t="shared" si="59"/>
        <v>2.7779280000000002</v>
      </c>
      <c r="D109" s="4">
        <f t="shared" si="57"/>
        <v>2.8065909200000001</v>
      </c>
      <c r="E109" s="4">
        <f t="shared" si="57"/>
        <v>1.6652449999999999E-2</v>
      </c>
      <c r="F109" s="4">
        <f t="shared" si="57"/>
        <v>-0.26161606000000004</v>
      </c>
      <c r="G109" s="4">
        <f t="shared" si="57"/>
        <v>0.21630068999999999</v>
      </c>
      <c r="H109" s="4">
        <f t="shared" si="59"/>
        <v>-996.72479042999998</v>
      </c>
      <c r="I109" s="4">
        <f t="shared" si="59"/>
        <v>-432.10479323000004</v>
      </c>
      <c r="J109" s="4">
        <f t="shared" si="59"/>
        <v>-825.17254471000001</v>
      </c>
      <c r="K109" s="4">
        <f t="shared" si="59"/>
        <v>288.37006323999998</v>
      </c>
      <c r="L109" s="4">
        <f t="shared" si="59"/>
        <v>-27.817515730000011</v>
      </c>
      <c r="M109" s="4">
        <f t="shared" si="58"/>
        <v>-2116.4751791600002</v>
      </c>
      <c r="N109" s="4">
        <f t="shared" si="58"/>
        <v>-1142.13113049</v>
      </c>
      <c r="O109" s="4">
        <f t="shared" si="58"/>
        <v>-974.34404867000012</v>
      </c>
      <c r="P109" s="3">
        <v>96</v>
      </c>
    </row>
    <row r="110" spans="1:16" s="16" customFormat="1" ht="14.1" customHeight="1" x14ac:dyDescent="0.2">
      <c r="A110" s="2">
        <v>97</v>
      </c>
      <c r="B110" s="28" t="s">
        <v>20</v>
      </c>
      <c r="C110" s="4">
        <f t="shared" si="59"/>
        <v>3141.4315649800001</v>
      </c>
      <c r="D110" s="4">
        <f t="shared" si="57"/>
        <v>1628.4703587799997</v>
      </c>
      <c r="E110" s="4">
        <f t="shared" si="57"/>
        <v>-108.74939760000001</v>
      </c>
      <c r="F110" s="4">
        <f t="shared" si="57"/>
        <v>86.06749502000001</v>
      </c>
      <c r="G110" s="4">
        <f t="shared" si="57"/>
        <v>1535.6431087800001</v>
      </c>
      <c r="H110" s="4">
        <f t="shared" si="59"/>
        <v>4357.8424223599995</v>
      </c>
      <c r="I110" s="4">
        <f t="shared" si="59"/>
        <v>2878.65925453</v>
      </c>
      <c r="J110" s="4">
        <f t="shared" si="59"/>
        <v>611.47935792999988</v>
      </c>
      <c r="K110" s="4">
        <f t="shared" si="59"/>
        <v>-619.16224689000001</v>
      </c>
      <c r="L110" s="4">
        <f t="shared" si="59"/>
        <v>1486.8660567900001</v>
      </c>
      <c r="M110" s="4">
        <f t="shared" si="58"/>
        <v>1793.34295213</v>
      </c>
      <c r="N110" s="4">
        <f t="shared" si="58"/>
        <v>67.17308353999988</v>
      </c>
      <c r="O110" s="4">
        <f t="shared" si="58"/>
        <v>1726.1698685900001</v>
      </c>
      <c r="P110" s="3">
        <v>97</v>
      </c>
    </row>
    <row r="111" spans="1:16" s="16" customFormat="1" ht="14.1" customHeight="1" x14ac:dyDescent="0.2">
      <c r="A111" s="2">
        <v>98</v>
      </c>
      <c r="B111" s="28" t="s">
        <v>21</v>
      </c>
      <c r="C111" s="4">
        <f t="shared" si="59"/>
        <v>-545.65380849999895</v>
      </c>
      <c r="D111" s="4">
        <f t="shared" si="57"/>
        <v>-2034.9047811600001</v>
      </c>
      <c r="E111" s="4">
        <f t="shared" si="57"/>
        <v>216.74743740000085</v>
      </c>
      <c r="F111" s="4">
        <f t="shared" si="57"/>
        <v>1307.7823796000002</v>
      </c>
      <c r="G111" s="4">
        <f t="shared" si="57"/>
        <v>-35.278844339999665</v>
      </c>
      <c r="H111" s="4">
        <f t="shared" si="59"/>
        <v>92.099150140001257</v>
      </c>
      <c r="I111" s="4">
        <f t="shared" si="59"/>
        <v>-384.81216561999963</v>
      </c>
      <c r="J111" s="4">
        <f t="shared" si="59"/>
        <v>1806.0329600900006</v>
      </c>
      <c r="K111" s="4">
        <f t="shared" si="59"/>
        <v>540.06877508000014</v>
      </c>
      <c r="L111" s="4">
        <f t="shared" si="59"/>
        <v>-1869.19041941</v>
      </c>
      <c r="M111" s="4">
        <f t="shared" si="58"/>
        <v>1348.4466747200004</v>
      </c>
      <c r="N111" s="4">
        <f t="shared" si="58"/>
        <v>550.70821013000011</v>
      </c>
      <c r="O111" s="4">
        <f t="shared" si="58"/>
        <v>797.73846459000004</v>
      </c>
      <c r="P111" s="3">
        <v>98</v>
      </c>
    </row>
    <row r="112" spans="1:16" s="16" customFormat="1" ht="15" customHeight="1" x14ac:dyDescent="0.2">
      <c r="A112" s="2">
        <v>99</v>
      </c>
      <c r="B112" s="28" t="s">
        <v>32</v>
      </c>
      <c r="C112" s="72">
        <f>SUM(C113+C114+C115+C116+C117+C118)</f>
        <v>9.1661486500000002</v>
      </c>
      <c r="D112" s="72">
        <f t="shared" ref="D112:G112" si="60">SUM(D113+D114+D115+D116+D117+D118)</f>
        <v>2.2160400999999998</v>
      </c>
      <c r="E112" s="72">
        <f t="shared" si="60"/>
        <v>2.5151159999999999</v>
      </c>
      <c r="F112" s="72">
        <f t="shared" si="60"/>
        <v>2.3801190000000001</v>
      </c>
      <c r="G112" s="72">
        <f t="shared" si="60"/>
        <v>2.0548735499999999</v>
      </c>
      <c r="H112" s="72">
        <f>SUM(H113+H114+H115+H116+H117+H118)</f>
        <v>2.6469553000000001</v>
      </c>
      <c r="I112" s="72">
        <f t="shared" ref="I112:O112" si="61">SUM(I113+I114+I115+I116+I117+I118)</f>
        <v>0.88641603999999996</v>
      </c>
      <c r="J112" s="72">
        <f t="shared" si="61"/>
        <v>0.75453479999999995</v>
      </c>
      <c r="K112" s="72">
        <f t="shared" si="61"/>
        <v>0.59502975000000002</v>
      </c>
      <c r="L112" s="72">
        <f t="shared" si="61"/>
        <v>0.41097471000000002</v>
      </c>
      <c r="M112" s="72">
        <f t="shared" si="61"/>
        <v>0.92959999999999998</v>
      </c>
      <c r="N112" s="72">
        <f t="shared" si="61"/>
        <v>0.28960000000000002</v>
      </c>
      <c r="O112" s="72">
        <f t="shared" si="61"/>
        <v>0.64</v>
      </c>
      <c r="P112" s="3">
        <v>99</v>
      </c>
    </row>
    <row r="113" spans="1:16" s="16" customFormat="1" ht="14.1" customHeight="1" x14ac:dyDescent="0.2">
      <c r="A113" s="2">
        <v>100</v>
      </c>
      <c r="B113" s="29" t="s">
        <v>16</v>
      </c>
      <c r="C113" s="4">
        <f t="shared" ref="C113:C118" si="62">D113+E113+F113+G113</f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ref="H113:H118" si="63">I113+J113+K113+L113</f>
        <v>0</v>
      </c>
      <c r="I113" s="4">
        <v>0</v>
      </c>
      <c r="J113" s="4">
        <v>0</v>
      </c>
      <c r="K113" s="4">
        <v>0</v>
      </c>
      <c r="L113" s="4">
        <v>0</v>
      </c>
      <c r="M113" s="4">
        <f t="shared" ref="M113:M118" si="64">N113+O113</f>
        <v>0</v>
      </c>
      <c r="N113" s="4">
        <v>0</v>
      </c>
      <c r="O113" s="4">
        <v>0</v>
      </c>
      <c r="P113" s="3">
        <v>100</v>
      </c>
    </row>
    <row r="114" spans="1:16" s="16" customFormat="1" ht="14.1" customHeight="1" x14ac:dyDescent="0.2">
      <c r="A114" s="2">
        <v>101</v>
      </c>
      <c r="B114" s="29" t="s">
        <v>17</v>
      </c>
      <c r="C114" s="4">
        <f t="shared" si="62"/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63"/>
        <v>0</v>
      </c>
      <c r="I114" s="4">
        <v>0</v>
      </c>
      <c r="J114" s="4">
        <v>0</v>
      </c>
      <c r="K114" s="4">
        <v>0</v>
      </c>
      <c r="L114" s="4">
        <v>0</v>
      </c>
      <c r="M114" s="4">
        <f t="shared" si="64"/>
        <v>0</v>
      </c>
      <c r="N114" s="4">
        <v>0</v>
      </c>
      <c r="O114" s="4">
        <v>0</v>
      </c>
      <c r="P114" s="3">
        <v>101</v>
      </c>
    </row>
    <row r="115" spans="1:16" s="16" customFormat="1" ht="14.1" customHeight="1" x14ac:dyDescent="0.2">
      <c r="A115" s="2">
        <v>102</v>
      </c>
      <c r="B115" s="29" t="s">
        <v>18</v>
      </c>
      <c r="C115" s="4">
        <f t="shared" si="62"/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63"/>
        <v>0</v>
      </c>
      <c r="I115" s="4">
        <v>0</v>
      </c>
      <c r="J115" s="4">
        <v>0</v>
      </c>
      <c r="K115" s="4">
        <v>0</v>
      </c>
      <c r="L115" s="4">
        <v>0</v>
      </c>
      <c r="M115" s="4">
        <f t="shared" si="64"/>
        <v>0</v>
      </c>
      <c r="N115" s="4">
        <v>0</v>
      </c>
      <c r="O115" s="4">
        <v>0</v>
      </c>
      <c r="P115" s="3">
        <v>102</v>
      </c>
    </row>
    <row r="116" spans="1:16" s="16" customFormat="1" ht="14.1" customHeight="1" x14ac:dyDescent="0.2">
      <c r="A116" s="2">
        <v>103</v>
      </c>
      <c r="B116" s="29" t="s">
        <v>19</v>
      </c>
      <c r="C116" s="4">
        <f t="shared" si="62"/>
        <v>0</v>
      </c>
      <c r="D116" s="4">
        <v>0</v>
      </c>
      <c r="E116" s="4">
        <v>0</v>
      </c>
      <c r="F116" s="4">
        <v>0</v>
      </c>
      <c r="G116" s="4">
        <v>0</v>
      </c>
      <c r="H116" s="4">
        <f t="shared" si="63"/>
        <v>0</v>
      </c>
      <c r="I116" s="4">
        <v>0</v>
      </c>
      <c r="J116" s="4">
        <v>0</v>
      </c>
      <c r="K116" s="4">
        <v>0</v>
      </c>
      <c r="L116" s="4">
        <v>0</v>
      </c>
      <c r="M116" s="4">
        <f t="shared" si="64"/>
        <v>0</v>
      </c>
      <c r="N116" s="4">
        <v>0</v>
      </c>
      <c r="O116" s="4">
        <v>0</v>
      </c>
      <c r="P116" s="3">
        <v>103</v>
      </c>
    </row>
    <row r="117" spans="1:16" s="16" customFormat="1" ht="14.1" customHeight="1" x14ac:dyDescent="0.2">
      <c r="A117" s="2">
        <v>104</v>
      </c>
      <c r="B117" s="29" t="s">
        <v>20</v>
      </c>
      <c r="C117" s="4">
        <f t="shared" si="62"/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63"/>
        <v>0</v>
      </c>
      <c r="I117" s="5">
        <v>0</v>
      </c>
      <c r="J117" s="5">
        <v>0</v>
      </c>
      <c r="K117" s="5">
        <v>0</v>
      </c>
      <c r="L117" s="5">
        <v>0</v>
      </c>
      <c r="M117" s="4">
        <f t="shared" si="64"/>
        <v>0</v>
      </c>
      <c r="N117" s="5">
        <v>0</v>
      </c>
      <c r="O117" s="5">
        <v>0</v>
      </c>
      <c r="P117" s="3">
        <v>104</v>
      </c>
    </row>
    <row r="118" spans="1:16" s="16" customFormat="1" ht="14.1" customHeight="1" x14ac:dyDescent="0.2">
      <c r="A118" s="2">
        <v>105</v>
      </c>
      <c r="B118" s="29" t="s">
        <v>21</v>
      </c>
      <c r="C118" s="4">
        <f t="shared" si="62"/>
        <v>9.1661486500000002</v>
      </c>
      <c r="D118" s="4">
        <v>2.2160400999999998</v>
      </c>
      <c r="E118" s="4">
        <v>2.5151159999999999</v>
      </c>
      <c r="F118" s="4">
        <v>2.3801190000000001</v>
      </c>
      <c r="G118" s="4">
        <v>2.0548735499999999</v>
      </c>
      <c r="H118" s="4">
        <f t="shared" si="63"/>
        <v>2.6469553000000001</v>
      </c>
      <c r="I118" s="5">
        <v>0.88641603999999996</v>
      </c>
      <c r="J118" s="5">
        <v>0.75453479999999995</v>
      </c>
      <c r="K118" s="5">
        <v>0.59502975000000002</v>
      </c>
      <c r="L118" s="5">
        <v>0.41097471000000002</v>
      </c>
      <c r="M118" s="4">
        <f t="shared" si="64"/>
        <v>0.92959999999999998</v>
      </c>
      <c r="N118" s="5">
        <v>0.28960000000000002</v>
      </c>
      <c r="O118" s="5">
        <v>0.64</v>
      </c>
      <c r="P118" s="3">
        <v>105</v>
      </c>
    </row>
    <row r="119" spans="1:16" s="16" customFormat="1" ht="15" customHeight="1" x14ac:dyDescent="0.2">
      <c r="A119" s="2">
        <v>106</v>
      </c>
      <c r="B119" s="28" t="s">
        <v>33</v>
      </c>
      <c r="C119" s="72">
        <f>SUM(C120+C121+C122+C123+C124+C125)</f>
        <v>2886.8852126699999</v>
      </c>
      <c r="D119" s="72">
        <f t="shared" ref="D119:G119" si="65">SUM(D120+D121+D122+D123+D124+D125)</f>
        <v>-1249.6197845100005</v>
      </c>
      <c r="E119" s="72">
        <f t="shared" si="65"/>
        <v>982.30923996000081</v>
      </c>
      <c r="F119" s="72">
        <f t="shared" si="65"/>
        <v>2056.8838083500004</v>
      </c>
      <c r="G119" s="72">
        <f t="shared" si="65"/>
        <v>1097.3119488699995</v>
      </c>
      <c r="H119" s="72">
        <f>SUM(H120+H121+H122+H123+H124+H125)</f>
        <v>2956.6232026214047</v>
      </c>
      <c r="I119" s="72">
        <f t="shared" ref="I119:O119" si="66">SUM(I120+I121+I122+I123+I124+I125)</f>
        <v>2503.7835274000004</v>
      </c>
      <c r="J119" s="72">
        <f t="shared" si="66"/>
        <v>308.01045143000056</v>
      </c>
      <c r="K119" s="72">
        <f t="shared" si="66"/>
        <v>527.90321930000027</v>
      </c>
      <c r="L119" s="72">
        <f t="shared" si="66"/>
        <v>-383.07399550859532</v>
      </c>
      <c r="M119" s="72">
        <f t="shared" si="66"/>
        <v>509.82451385000059</v>
      </c>
      <c r="N119" s="72">
        <f t="shared" si="66"/>
        <v>-1073.5496103099995</v>
      </c>
      <c r="O119" s="72">
        <f t="shared" si="66"/>
        <v>1583.3741241599998</v>
      </c>
      <c r="P119" s="3">
        <v>106</v>
      </c>
    </row>
    <row r="120" spans="1:16" s="16" customFormat="1" ht="14.1" customHeight="1" x14ac:dyDescent="0.2">
      <c r="A120" s="2">
        <v>107</v>
      </c>
      <c r="B120" s="29" t="s">
        <v>16</v>
      </c>
      <c r="C120" s="4">
        <f t="shared" ref="C120:O124" si="67">SUM(C127+C148+C155)</f>
        <v>334.11614150999992</v>
      </c>
      <c r="D120" s="4">
        <f t="shared" si="67"/>
        <v>-191.85167557000005</v>
      </c>
      <c r="E120" s="4">
        <f t="shared" si="67"/>
        <v>110.69517684</v>
      </c>
      <c r="F120" s="4">
        <f t="shared" si="67"/>
        <v>127.07160350000002</v>
      </c>
      <c r="G120" s="4">
        <f t="shared" si="67"/>
        <v>288.20103674000001</v>
      </c>
      <c r="H120" s="4">
        <f t="shared" si="67"/>
        <v>43.576352161404316</v>
      </c>
      <c r="I120" s="4">
        <f t="shared" si="67"/>
        <v>60.522760530000006</v>
      </c>
      <c r="J120" s="4">
        <f t="shared" si="67"/>
        <v>-136.99590090999993</v>
      </c>
      <c r="K120" s="4">
        <f t="shared" si="67"/>
        <v>63.596623779999987</v>
      </c>
      <c r="L120" s="4">
        <f t="shared" si="67"/>
        <v>56.452868761404318</v>
      </c>
      <c r="M120" s="4">
        <f t="shared" si="67"/>
        <v>362.48613960999995</v>
      </c>
      <c r="N120" s="4">
        <f t="shared" si="67"/>
        <v>306.75317552999996</v>
      </c>
      <c r="O120" s="4">
        <f t="shared" si="67"/>
        <v>55.732964079999988</v>
      </c>
      <c r="P120" s="3">
        <v>107</v>
      </c>
    </row>
    <row r="121" spans="1:16" s="16" customFormat="1" ht="14.1" customHeight="1" x14ac:dyDescent="0.2">
      <c r="A121" s="2">
        <v>108</v>
      </c>
      <c r="B121" s="29" t="s">
        <v>17</v>
      </c>
      <c r="C121" s="4">
        <f t="shared" si="67"/>
        <v>-62.637048640000444</v>
      </c>
      <c r="D121" s="4">
        <f t="shared" si="67"/>
        <v>-398.59326916999987</v>
      </c>
      <c r="E121" s="4">
        <f t="shared" si="67"/>
        <v>610.28621173999989</v>
      </c>
      <c r="F121" s="4">
        <f t="shared" si="67"/>
        <v>345.68762786999991</v>
      </c>
      <c r="G121" s="4">
        <f t="shared" si="67"/>
        <v>-620.01761908000037</v>
      </c>
      <c r="H121" s="4">
        <f t="shared" si="67"/>
        <v>-290.38646590999997</v>
      </c>
      <c r="I121" s="4">
        <f t="shared" si="67"/>
        <v>385.48838311999981</v>
      </c>
      <c r="J121" s="4">
        <f t="shared" si="67"/>
        <v>-1246.51654328</v>
      </c>
      <c r="K121" s="4">
        <f t="shared" si="67"/>
        <v>514.30832935000012</v>
      </c>
      <c r="L121" s="4">
        <f t="shared" si="67"/>
        <v>56.333364900000106</v>
      </c>
      <c r="M121" s="4">
        <f t="shared" si="67"/>
        <v>-1254.76392472</v>
      </c>
      <c r="N121" s="4">
        <f t="shared" si="67"/>
        <v>-973.41615909999985</v>
      </c>
      <c r="O121" s="4">
        <f t="shared" si="67"/>
        <v>-281.34776562000002</v>
      </c>
      <c r="P121" s="3">
        <v>108</v>
      </c>
    </row>
    <row r="122" spans="1:16" s="16" customFormat="1" ht="14.1" customHeight="1" x14ac:dyDescent="0.2">
      <c r="A122" s="2">
        <v>109</v>
      </c>
      <c r="B122" s="29" t="s">
        <v>18</v>
      </c>
      <c r="C122" s="4">
        <f t="shared" si="67"/>
        <v>26.016583969999488</v>
      </c>
      <c r="D122" s="4">
        <f t="shared" si="67"/>
        <v>-253.33096820999998</v>
      </c>
      <c r="E122" s="4">
        <f t="shared" si="67"/>
        <v>155.82827512999998</v>
      </c>
      <c r="F122" s="4">
        <f t="shared" si="67"/>
        <v>192.91643742000008</v>
      </c>
      <c r="G122" s="4">
        <f t="shared" si="67"/>
        <v>-69.397160370000648</v>
      </c>
      <c r="H122" s="4">
        <f t="shared" si="67"/>
        <v>-247.13651040000019</v>
      </c>
      <c r="I122" s="4">
        <f t="shared" si="67"/>
        <v>-3.0834958899999947</v>
      </c>
      <c r="J122" s="4">
        <f t="shared" si="67"/>
        <v>99.937657109999918</v>
      </c>
      <c r="K122" s="4">
        <f t="shared" si="67"/>
        <v>-258.68329550999999</v>
      </c>
      <c r="L122" s="4">
        <f t="shared" si="67"/>
        <v>-85.307376110000064</v>
      </c>
      <c r="M122" s="4">
        <f t="shared" si="67"/>
        <v>377.71745127000031</v>
      </c>
      <c r="N122" s="4">
        <f t="shared" si="67"/>
        <v>117.65281008000039</v>
      </c>
      <c r="O122" s="4">
        <f t="shared" si="67"/>
        <v>260.06464118999992</v>
      </c>
      <c r="P122" s="3">
        <v>109</v>
      </c>
    </row>
    <row r="123" spans="1:16" s="16" customFormat="1" ht="14.1" customHeight="1" x14ac:dyDescent="0.2">
      <c r="A123" s="2">
        <v>110</v>
      </c>
      <c r="B123" s="29" t="s">
        <v>19</v>
      </c>
      <c r="C123" s="4">
        <f t="shared" si="67"/>
        <v>2.7779280000000002</v>
      </c>
      <c r="D123" s="4">
        <f t="shared" si="67"/>
        <v>2.8065909200000001</v>
      </c>
      <c r="E123" s="4">
        <f t="shared" si="67"/>
        <v>1.6652449999999999E-2</v>
      </c>
      <c r="F123" s="4">
        <f t="shared" si="67"/>
        <v>-0.26161606000000004</v>
      </c>
      <c r="G123" s="4">
        <f t="shared" si="67"/>
        <v>0.21630068999999999</v>
      </c>
      <c r="H123" s="4">
        <f t="shared" si="67"/>
        <v>-996.72479042999998</v>
      </c>
      <c r="I123" s="4">
        <f t="shared" si="67"/>
        <v>-432.10479323000004</v>
      </c>
      <c r="J123" s="4">
        <f t="shared" si="67"/>
        <v>-825.17254471000001</v>
      </c>
      <c r="K123" s="4">
        <f t="shared" si="67"/>
        <v>288.37006323999998</v>
      </c>
      <c r="L123" s="4">
        <f t="shared" si="67"/>
        <v>-27.817515730000011</v>
      </c>
      <c r="M123" s="4">
        <f t="shared" si="67"/>
        <v>-2116.4751791600002</v>
      </c>
      <c r="N123" s="4">
        <f t="shared" si="67"/>
        <v>-1142.13113049</v>
      </c>
      <c r="O123" s="4">
        <f t="shared" si="67"/>
        <v>-974.34404867000012</v>
      </c>
      <c r="P123" s="3">
        <v>110</v>
      </c>
    </row>
    <row r="124" spans="1:16" s="16" customFormat="1" ht="14.1" customHeight="1" x14ac:dyDescent="0.2">
      <c r="A124" s="2">
        <v>111</v>
      </c>
      <c r="B124" s="29" t="s">
        <v>20</v>
      </c>
      <c r="C124" s="4">
        <f t="shared" si="67"/>
        <v>3141.4315649800001</v>
      </c>
      <c r="D124" s="4">
        <f t="shared" si="67"/>
        <v>1628.4703587799997</v>
      </c>
      <c r="E124" s="4">
        <f t="shared" si="67"/>
        <v>-108.74939760000001</v>
      </c>
      <c r="F124" s="4">
        <f t="shared" si="67"/>
        <v>86.06749502000001</v>
      </c>
      <c r="G124" s="4">
        <f t="shared" si="67"/>
        <v>1535.6431087800001</v>
      </c>
      <c r="H124" s="4">
        <f t="shared" si="67"/>
        <v>4357.8424223599995</v>
      </c>
      <c r="I124" s="4">
        <f t="shared" si="67"/>
        <v>2878.65925453</v>
      </c>
      <c r="J124" s="4">
        <f t="shared" si="67"/>
        <v>611.47935792999988</v>
      </c>
      <c r="K124" s="4">
        <f t="shared" si="67"/>
        <v>-619.16224689000001</v>
      </c>
      <c r="L124" s="4">
        <f t="shared" si="67"/>
        <v>1486.8660567900001</v>
      </c>
      <c r="M124" s="4">
        <f t="shared" si="67"/>
        <v>1793.34295213</v>
      </c>
      <c r="N124" s="4">
        <f t="shared" si="67"/>
        <v>67.17308353999988</v>
      </c>
      <c r="O124" s="4">
        <f t="shared" si="67"/>
        <v>1726.1698685900001</v>
      </c>
      <c r="P124" s="3">
        <v>111</v>
      </c>
    </row>
    <row r="125" spans="1:16" s="16" customFormat="1" ht="14.1" customHeight="1" x14ac:dyDescent="0.2">
      <c r="A125" s="2">
        <v>112</v>
      </c>
      <c r="B125" s="29" t="s">
        <v>21</v>
      </c>
      <c r="C125" s="4">
        <f t="shared" ref="C125:O125" si="68">SUM(C132+C153+C160+C161)</f>
        <v>-554.81995714999891</v>
      </c>
      <c r="D125" s="4">
        <f t="shared" si="68"/>
        <v>-2037.1208212600002</v>
      </c>
      <c r="E125" s="4">
        <f t="shared" si="68"/>
        <v>214.23232140000084</v>
      </c>
      <c r="F125" s="4">
        <f t="shared" si="68"/>
        <v>1305.4022606000003</v>
      </c>
      <c r="G125" s="4">
        <f t="shared" si="68"/>
        <v>-37.333717889999662</v>
      </c>
      <c r="H125" s="4">
        <f t="shared" si="68"/>
        <v>89.452194840001255</v>
      </c>
      <c r="I125" s="4">
        <f t="shared" si="68"/>
        <v>-385.6985816599996</v>
      </c>
      <c r="J125" s="4">
        <f t="shared" si="68"/>
        <v>1805.2784252900005</v>
      </c>
      <c r="K125" s="4">
        <f t="shared" si="68"/>
        <v>539.47374533000016</v>
      </c>
      <c r="L125" s="4">
        <f t="shared" si="68"/>
        <v>-1869.6013941199999</v>
      </c>
      <c r="M125" s="4">
        <f t="shared" si="68"/>
        <v>1347.5170747200004</v>
      </c>
      <c r="N125" s="4">
        <f t="shared" si="68"/>
        <v>550.41861013000016</v>
      </c>
      <c r="O125" s="4">
        <f t="shared" si="68"/>
        <v>797.09846459000005</v>
      </c>
      <c r="P125" s="3">
        <v>112</v>
      </c>
    </row>
    <row r="126" spans="1:16" s="16" customFormat="1" ht="14.1" customHeight="1" x14ac:dyDescent="0.2">
      <c r="A126" s="2">
        <v>113</v>
      </c>
      <c r="B126" s="30" t="s">
        <v>34</v>
      </c>
      <c r="C126" s="6">
        <f>SUM(C127+C128+C129+C130+C131+C132)</f>
        <v>1386.0485246999999</v>
      </c>
      <c r="D126" s="6">
        <f t="shared" ref="D126:G126" si="69">SUM(D127+D128+D129+D130+D131+D132)</f>
        <v>516.25767008000003</v>
      </c>
      <c r="E126" s="6">
        <f t="shared" si="69"/>
        <v>524.27805420000016</v>
      </c>
      <c r="F126" s="6">
        <f t="shared" si="69"/>
        <v>2.0003690099999858</v>
      </c>
      <c r="G126" s="6">
        <f t="shared" si="69"/>
        <v>343.51243140999964</v>
      </c>
      <c r="H126" s="6">
        <f>SUM(H127+H128+H129+H130+H131+H132)</f>
        <v>2375.8831912300002</v>
      </c>
      <c r="I126" s="6">
        <f t="shared" ref="I126:O126" si="70">SUM(I127+I128+I129+I130+I131+I132)</f>
        <v>979.76560637000011</v>
      </c>
      <c r="J126" s="6">
        <f t="shared" si="70"/>
        <v>524.12951147000012</v>
      </c>
      <c r="K126" s="6">
        <f t="shared" si="70"/>
        <v>663.57563619000007</v>
      </c>
      <c r="L126" s="6">
        <f t="shared" si="70"/>
        <v>208.4124372</v>
      </c>
      <c r="M126" s="6">
        <f t="shared" si="70"/>
        <v>883.49500239999998</v>
      </c>
      <c r="N126" s="6">
        <f t="shared" si="70"/>
        <v>350.74631303000001</v>
      </c>
      <c r="O126" s="6">
        <f t="shared" si="70"/>
        <v>532.74868936999997</v>
      </c>
      <c r="P126" s="3">
        <v>113</v>
      </c>
    </row>
    <row r="127" spans="1:16" s="16" customFormat="1" ht="12.95" customHeight="1" x14ac:dyDescent="0.2">
      <c r="A127" s="2">
        <v>114</v>
      </c>
      <c r="B127" s="31" t="s">
        <v>16</v>
      </c>
      <c r="C127" s="4">
        <f>SUM(C134+C141)</f>
        <v>351.42655982999997</v>
      </c>
      <c r="D127" s="4">
        <f t="shared" ref="D127:I132" si="71">SUM(D134+D141)</f>
        <v>-46.568358970000013</v>
      </c>
      <c r="E127" s="4">
        <f t="shared" si="71"/>
        <v>164.38009391</v>
      </c>
      <c r="F127" s="4">
        <f t="shared" si="71"/>
        <v>184.59931785000001</v>
      </c>
      <c r="G127" s="4">
        <f t="shared" si="71"/>
        <v>49.015507039999996</v>
      </c>
      <c r="H127" s="4">
        <f>SUM(H134+H141)</f>
        <v>294.16800280999996</v>
      </c>
      <c r="I127" s="4">
        <f t="shared" ref="I127:O132" si="72">SUM(I134+I141)</f>
        <v>46.45060213</v>
      </c>
      <c r="J127" s="4">
        <f t="shared" si="72"/>
        <v>124.51573272000002</v>
      </c>
      <c r="K127" s="4">
        <f t="shared" si="72"/>
        <v>103.72842487000001</v>
      </c>
      <c r="L127" s="4">
        <f t="shared" si="72"/>
        <v>19.473243089999993</v>
      </c>
      <c r="M127" s="4">
        <f t="shared" si="72"/>
        <v>302.59071261999998</v>
      </c>
      <c r="N127" s="4">
        <f t="shared" si="72"/>
        <v>123.38670267999998</v>
      </c>
      <c r="O127" s="4">
        <f t="shared" si="72"/>
        <v>179.20400993999999</v>
      </c>
      <c r="P127" s="3">
        <v>114</v>
      </c>
    </row>
    <row r="128" spans="1:16" s="16" customFormat="1" ht="12.95" customHeight="1" x14ac:dyDescent="0.2">
      <c r="A128" s="2">
        <v>115</v>
      </c>
      <c r="B128" s="31" t="s">
        <v>17</v>
      </c>
      <c r="C128" s="4">
        <f>SUM(C135+C142)</f>
        <v>182.41974503999973</v>
      </c>
      <c r="D128" s="4">
        <f t="shared" si="71"/>
        <v>64.434555020000005</v>
      </c>
      <c r="E128" s="4">
        <f t="shared" si="71"/>
        <v>52.92822341000003</v>
      </c>
      <c r="F128" s="4">
        <f t="shared" si="71"/>
        <v>15.083507510000018</v>
      </c>
      <c r="G128" s="4">
        <f t="shared" si="71"/>
        <v>49.973459099999701</v>
      </c>
      <c r="H128" s="4">
        <f>SUM(H135+H142)</f>
        <v>248.19996953000003</v>
      </c>
      <c r="I128" s="4">
        <f t="shared" si="72"/>
        <v>86.181899980000011</v>
      </c>
      <c r="J128" s="4">
        <f t="shared" si="72"/>
        <v>134.82297269999998</v>
      </c>
      <c r="K128" s="4">
        <f t="shared" si="72"/>
        <v>273.31204840999999</v>
      </c>
      <c r="L128" s="4">
        <f t="shared" si="72"/>
        <v>-246.11695155999999</v>
      </c>
      <c r="M128" s="4">
        <f t="shared" si="72"/>
        <v>184.99462182000002</v>
      </c>
      <c r="N128" s="4">
        <f t="shared" si="72"/>
        <v>171.86763205999998</v>
      </c>
      <c r="O128" s="4">
        <f t="shared" si="72"/>
        <v>13.126989760000015</v>
      </c>
      <c r="P128" s="3">
        <v>115</v>
      </c>
    </row>
    <row r="129" spans="1:16" s="16" customFormat="1" ht="12.95" customHeight="1" x14ac:dyDescent="0.2">
      <c r="A129" s="2">
        <v>116</v>
      </c>
      <c r="B129" s="31" t="s">
        <v>18</v>
      </c>
      <c r="C129" s="4">
        <f>SUM(C136+C143)</f>
        <v>-302.33552247999995</v>
      </c>
      <c r="D129" s="4">
        <f t="shared" si="71"/>
        <v>144.89285611</v>
      </c>
      <c r="E129" s="4">
        <f t="shared" si="71"/>
        <v>131.04782056999997</v>
      </c>
      <c r="F129" s="4">
        <f t="shared" si="71"/>
        <v>-657.67411074999995</v>
      </c>
      <c r="G129" s="4">
        <f t="shared" si="71"/>
        <v>79.397911589999993</v>
      </c>
      <c r="H129" s="4">
        <f>SUM(H136+H143)</f>
        <v>-23.937233309999996</v>
      </c>
      <c r="I129" s="4">
        <f t="shared" si="72"/>
        <v>190.47154310000002</v>
      </c>
      <c r="J129" s="4">
        <f t="shared" si="72"/>
        <v>-8.6988014100000015</v>
      </c>
      <c r="K129" s="4">
        <f t="shared" si="72"/>
        <v>-158.25437789</v>
      </c>
      <c r="L129" s="4">
        <f t="shared" si="72"/>
        <v>-47.455597109999999</v>
      </c>
      <c r="M129" s="4">
        <f t="shared" si="72"/>
        <v>-84.171393020000096</v>
      </c>
      <c r="N129" s="4">
        <f t="shared" si="72"/>
        <v>-115.86085071000001</v>
      </c>
      <c r="O129" s="4">
        <f t="shared" si="72"/>
        <v>31.689457689999927</v>
      </c>
      <c r="P129" s="3">
        <v>116</v>
      </c>
    </row>
    <row r="130" spans="1:16" s="16" customFormat="1" ht="12.95" customHeight="1" x14ac:dyDescent="0.2">
      <c r="A130" s="2">
        <v>117</v>
      </c>
      <c r="B130" s="31" t="s">
        <v>19</v>
      </c>
      <c r="C130" s="4">
        <f>SUM(C137+C144)</f>
        <v>0</v>
      </c>
      <c r="D130" s="4">
        <f t="shared" si="71"/>
        <v>0</v>
      </c>
      <c r="E130" s="4">
        <f t="shared" si="71"/>
        <v>0</v>
      </c>
      <c r="F130" s="4">
        <f t="shared" si="71"/>
        <v>0</v>
      </c>
      <c r="G130" s="4">
        <f t="shared" si="71"/>
        <v>0</v>
      </c>
      <c r="H130" s="4">
        <f>SUM(H137+H144)</f>
        <v>0</v>
      </c>
      <c r="I130" s="4">
        <f t="shared" si="72"/>
        <v>0</v>
      </c>
      <c r="J130" s="4">
        <f t="shared" si="72"/>
        <v>0</v>
      </c>
      <c r="K130" s="4">
        <f t="shared" si="72"/>
        <v>0</v>
      </c>
      <c r="L130" s="4">
        <f t="shared" si="72"/>
        <v>0</v>
      </c>
      <c r="M130" s="4">
        <f t="shared" si="72"/>
        <v>0</v>
      </c>
      <c r="N130" s="4">
        <f t="shared" si="72"/>
        <v>0</v>
      </c>
      <c r="O130" s="4">
        <f t="shared" si="72"/>
        <v>0</v>
      </c>
      <c r="P130" s="3">
        <v>117</v>
      </c>
    </row>
    <row r="131" spans="1:16" s="16" customFormat="1" ht="12.95" customHeight="1" x14ac:dyDescent="0.2">
      <c r="A131" s="2">
        <v>118</v>
      </c>
      <c r="B131" s="31" t="s">
        <v>20</v>
      </c>
      <c r="C131" s="4">
        <f>SUM(C138+C145)</f>
        <v>0</v>
      </c>
      <c r="D131" s="4">
        <f t="shared" si="71"/>
        <v>0</v>
      </c>
      <c r="E131" s="4">
        <f t="shared" si="71"/>
        <v>0</v>
      </c>
      <c r="F131" s="4">
        <f t="shared" si="71"/>
        <v>0</v>
      </c>
      <c r="G131" s="4">
        <f t="shared" si="71"/>
        <v>0</v>
      </c>
      <c r="H131" s="4">
        <f>SUM(H138+H145)</f>
        <v>0</v>
      </c>
      <c r="I131" s="4">
        <f t="shared" si="72"/>
        <v>0</v>
      </c>
      <c r="J131" s="4">
        <f t="shared" si="72"/>
        <v>0</v>
      </c>
      <c r="K131" s="4">
        <f t="shared" si="72"/>
        <v>0</v>
      </c>
      <c r="L131" s="4">
        <f t="shared" si="72"/>
        <v>0</v>
      </c>
      <c r="M131" s="4">
        <f t="shared" si="72"/>
        <v>0</v>
      </c>
      <c r="N131" s="4">
        <f t="shared" si="72"/>
        <v>0</v>
      </c>
      <c r="O131" s="4">
        <f t="shared" si="72"/>
        <v>0</v>
      </c>
      <c r="P131" s="3">
        <v>118</v>
      </c>
    </row>
    <row r="132" spans="1:16" s="16" customFormat="1" ht="12.95" customHeight="1" x14ac:dyDescent="0.2">
      <c r="A132" s="2">
        <v>119</v>
      </c>
      <c r="B132" s="31" t="s">
        <v>21</v>
      </c>
      <c r="C132" s="4">
        <f t="shared" ref="C132:D132" si="73">SUM(C139+C146)</f>
        <v>1154.5377423100001</v>
      </c>
      <c r="D132" s="4">
        <f t="shared" si="73"/>
        <v>353.49861792000002</v>
      </c>
      <c r="E132" s="4">
        <f t="shared" si="71"/>
        <v>175.92191631000014</v>
      </c>
      <c r="F132" s="4">
        <f t="shared" si="71"/>
        <v>459.9916543999999</v>
      </c>
      <c r="G132" s="4">
        <f t="shared" si="71"/>
        <v>165.12555367999994</v>
      </c>
      <c r="H132" s="4">
        <f t="shared" si="71"/>
        <v>1857.4524522000002</v>
      </c>
      <c r="I132" s="4">
        <f t="shared" si="71"/>
        <v>656.66156116000002</v>
      </c>
      <c r="J132" s="4">
        <f t="shared" si="72"/>
        <v>273.48960746000006</v>
      </c>
      <c r="K132" s="4">
        <f t="shared" si="72"/>
        <v>444.7895408</v>
      </c>
      <c r="L132" s="4">
        <f t="shared" si="72"/>
        <v>482.51174278000002</v>
      </c>
      <c r="M132" s="4">
        <f t="shared" si="72"/>
        <v>480.08106098000007</v>
      </c>
      <c r="N132" s="4">
        <f t="shared" si="72"/>
        <v>171.35282900000001</v>
      </c>
      <c r="O132" s="4">
        <f t="shared" si="72"/>
        <v>308.72823198000009</v>
      </c>
      <c r="P132" s="3">
        <v>119</v>
      </c>
    </row>
    <row r="133" spans="1:16" s="16" customFormat="1" ht="12.95" customHeight="1" x14ac:dyDescent="0.2">
      <c r="A133" s="2">
        <v>120</v>
      </c>
      <c r="B133" s="32" t="s">
        <v>35</v>
      </c>
      <c r="C133" s="6">
        <f>SUM(C134+C135+C136+C137+C138+C139)</f>
        <v>-810.9633009500003</v>
      </c>
      <c r="D133" s="6">
        <f t="shared" ref="D133:G133" si="74">SUM(D134+D135+D136+D137+D138+D139)</f>
        <v>-154.25892135000001</v>
      </c>
      <c r="E133" s="6">
        <f t="shared" si="74"/>
        <v>-52.767143060000002</v>
      </c>
      <c r="F133" s="6">
        <f t="shared" si="74"/>
        <v>-127.6265537</v>
      </c>
      <c r="G133" s="6">
        <f t="shared" si="74"/>
        <v>-476.31068284000031</v>
      </c>
      <c r="H133" s="6">
        <f>SUM(H134+H135+H136+H137+H138+H139)</f>
        <v>-456.74876796000001</v>
      </c>
      <c r="I133" s="6">
        <f t="shared" ref="I133:O133" si="75">SUM(I134+I135+I136+I137+I138+I139)</f>
        <v>-103.21399818</v>
      </c>
      <c r="J133" s="6">
        <f t="shared" si="75"/>
        <v>-94.670386329999999</v>
      </c>
      <c r="K133" s="6">
        <f t="shared" si="75"/>
        <v>-52.042598840000004</v>
      </c>
      <c r="L133" s="6">
        <f t="shared" si="75"/>
        <v>-206.82178460999998</v>
      </c>
      <c r="M133" s="6">
        <f t="shared" si="75"/>
        <v>1244.5346294600001</v>
      </c>
      <c r="N133" s="6">
        <f t="shared" si="75"/>
        <v>-175.28301110999999</v>
      </c>
      <c r="O133" s="6">
        <f t="shared" si="75"/>
        <v>1419.8176405700001</v>
      </c>
      <c r="P133" s="3">
        <v>120</v>
      </c>
    </row>
    <row r="134" spans="1:16" s="16" customFormat="1" ht="12.95" customHeight="1" x14ac:dyDescent="0.2">
      <c r="A134" s="2">
        <v>121</v>
      </c>
      <c r="B134" s="33" t="s">
        <v>16</v>
      </c>
      <c r="C134" s="4">
        <f t="shared" ref="C134:C139" si="76">D134+E134+F134+G134</f>
        <v>1.2001614</v>
      </c>
      <c r="D134" s="4">
        <v>0.90005049999999998</v>
      </c>
      <c r="E134" s="4">
        <v>-0.40005049999999998</v>
      </c>
      <c r="F134" s="4">
        <v>0.6</v>
      </c>
      <c r="G134" s="4">
        <v>0.1001614</v>
      </c>
      <c r="H134" s="4">
        <f t="shared" ref="H134:H139" si="77">I134+J134+K134+L134</f>
        <v>-5.0000000000000001E-3</v>
      </c>
      <c r="I134" s="4">
        <v>-5.0000000000000001E-3</v>
      </c>
      <c r="J134" s="4">
        <v>0</v>
      </c>
      <c r="K134" s="4">
        <v>0.01</v>
      </c>
      <c r="L134" s="4">
        <v>-0.01</v>
      </c>
      <c r="M134" s="4">
        <f t="shared" ref="M134:M139" si="78">N134+O134</f>
        <v>0</v>
      </c>
      <c r="N134" s="4">
        <v>0</v>
      </c>
      <c r="O134" s="4">
        <v>0</v>
      </c>
      <c r="P134" s="3">
        <v>121</v>
      </c>
    </row>
    <row r="135" spans="1:16" s="16" customFormat="1" ht="12.95" customHeight="1" x14ac:dyDescent="0.2">
      <c r="A135" s="2">
        <v>122</v>
      </c>
      <c r="B135" s="33" t="s">
        <v>17</v>
      </c>
      <c r="C135" s="4">
        <f t="shared" si="76"/>
        <v>-499.06757330000028</v>
      </c>
      <c r="D135" s="4">
        <v>-143.71604334</v>
      </c>
      <c r="E135" s="4">
        <v>-90.563911739999995</v>
      </c>
      <c r="F135" s="4">
        <v>-127.12699250999999</v>
      </c>
      <c r="G135" s="4">
        <v>-137.66062571000029</v>
      </c>
      <c r="H135" s="4">
        <f t="shared" si="77"/>
        <v>-456.48085416999999</v>
      </c>
      <c r="I135" s="5">
        <v>-101.72264348</v>
      </c>
      <c r="J135" s="5">
        <v>-97.829570669999995</v>
      </c>
      <c r="K135" s="5">
        <v>-50.537183429999999</v>
      </c>
      <c r="L135" s="5">
        <v>-206.39145658999999</v>
      </c>
      <c r="M135" s="4">
        <f t="shared" si="78"/>
        <v>-308.61843562000001</v>
      </c>
      <c r="N135" s="5">
        <v>-145.87477440000001</v>
      </c>
      <c r="O135" s="5">
        <v>-162.74366122000001</v>
      </c>
      <c r="P135" s="3">
        <v>122</v>
      </c>
    </row>
    <row r="136" spans="1:16" s="16" customFormat="1" ht="12.95" customHeight="1" x14ac:dyDescent="0.2">
      <c r="A136" s="2">
        <v>123</v>
      </c>
      <c r="B136" s="33" t="s">
        <v>18</v>
      </c>
      <c r="C136" s="4">
        <f t="shared" si="76"/>
        <v>14.469496950000002</v>
      </c>
      <c r="D136" s="4">
        <v>-9.7182445099999999</v>
      </c>
      <c r="E136" s="4">
        <v>38.196819179999999</v>
      </c>
      <c r="F136" s="4">
        <v>-1.09956119</v>
      </c>
      <c r="G136" s="4">
        <v>-12.909516529999999</v>
      </c>
      <c r="H136" s="4">
        <f t="shared" si="77"/>
        <v>-0.26291378999999993</v>
      </c>
      <c r="I136" s="5">
        <v>-1.4863546999999999</v>
      </c>
      <c r="J136" s="5">
        <v>3.1591843399999999</v>
      </c>
      <c r="K136" s="5">
        <v>-1.5154154099999999</v>
      </c>
      <c r="L136" s="5">
        <v>-0.42032802000000002</v>
      </c>
      <c r="M136" s="4">
        <f t="shared" si="78"/>
        <v>1552.9775380799999</v>
      </c>
      <c r="N136" s="5">
        <v>-29.596262710000001</v>
      </c>
      <c r="O136" s="5">
        <v>1582.57380079</v>
      </c>
      <c r="P136" s="3">
        <v>123</v>
      </c>
    </row>
    <row r="137" spans="1:16" s="16" customFormat="1" ht="12.95" customHeight="1" x14ac:dyDescent="0.2">
      <c r="A137" s="2">
        <v>124</v>
      </c>
      <c r="B137" s="33" t="s">
        <v>19</v>
      </c>
      <c r="C137" s="4">
        <f t="shared" si="76"/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77"/>
        <v>0</v>
      </c>
      <c r="I137" s="4">
        <v>0</v>
      </c>
      <c r="J137" s="4">
        <v>0</v>
      </c>
      <c r="K137" s="4">
        <v>0</v>
      </c>
      <c r="L137" s="4">
        <v>0</v>
      </c>
      <c r="M137" s="4">
        <f t="shared" si="78"/>
        <v>0</v>
      </c>
      <c r="N137" s="4">
        <v>0</v>
      </c>
      <c r="O137" s="4">
        <v>0</v>
      </c>
      <c r="P137" s="3">
        <v>124</v>
      </c>
    </row>
    <row r="138" spans="1:16" s="16" customFormat="1" ht="12.95" customHeight="1" x14ac:dyDescent="0.2">
      <c r="A138" s="2">
        <v>125</v>
      </c>
      <c r="B138" s="33" t="s">
        <v>20</v>
      </c>
      <c r="C138" s="4">
        <f t="shared" si="76"/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77"/>
        <v>0</v>
      </c>
      <c r="I138" s="4">
        <v>0</v>
      </c>
      <c r="J138" s="4">
        <v>0</v>
      </c>
      <c r="K138" s="4">
        <v>0</v>
      </c>
      <c r="L138" s="4">
        <v>0</v>
      </c>
      <c r="M138" s="4">
        <f t="shared" si="78"/>
        <v>0</v>
      </c>
      <c r="N138" s="4">
        <v>0</v>
      </c>
      <c r="O138" s="4">
        <v>0</v>
      </c>
      <c r="P138" s="3">
        <v>125</v>
      </c>
    </row>
    <row r="139" spans="1:16" s="16" customFormat="1" ht="12.95" customHeight="1" x14ac:dyDescent="0.2">
      <c r="A139" s="2">
        <v>126</v>
      </c>
      <c r="B139" s="33" t="s">
        <v>21</v>
      </c>
      <c r="C139" s="4">
        <f t="shared" si="76"/>
        <v>-327.56538600000005</v>
      </c>
      <c r="D139" s="4">
        <v>-1.7246840000000001</v>
      </c>
      <c r="E139" s="4">
        <v>0</v>
      </c>
      <c r="F139" s="4">
        <v>0</v>
      </c>
      <c r="G139" s="4">
        <v>-325.84070200000002</v>
      </c>
      <c r="H139" s="4">
        <f t="shared" si="77"/>
        <v>0</v>
      </c>
      <c r="I139" s="5">
        <v>0</v>
      </c>
      <c r="J139" s="5">
        <v>0</v>
      </c>
      <c r="K139" s="5">
        <v>0</v>
      </c>
      <c r="L139" s="5">
        <v>0</v>
      </c>
      <c r="M139" s="4">
        <f t="shared" si="78"/>
        <v>0.17552699999999999</v>
      </c>
      <c r="N139" s="5">
        <v>0.188026</v>
      </c>
      <c r="O139" s="5">
        <v>-1.2499E-2</v>
      </c>
      <c r="P139" s="3">
        <v>126</v>
      </c>
    </row>
    <row r="140" spans="1:16" s="16" customFormat="1" ht="12.95" customHeight="1" x14ac:dyDescent="0.2">
      <c r="A140" s="2">
        <v>127</v>
      </c>
      <c r="B140" s="32" t="s">
        <v>36</v>
      </c>
      <c r="C140" s="6">
        <f>SUM(C141+C142+C143+C144+C145+C146)</f>
        <v>2197.01182565</v>
      </c>
      <c r="D140" s="6">
        <f t="shared" ref="D140:G140" si="79">SUM(D141+D142+D143+D144+D145+D146)</f>
        <v>670.51659143000006</v>
      </c>
      <c r="E140" s="6">
        <f t="shared" si="79"/>
        <v>577.04519726000012</v>
      </c>
      <c r="F140" s="6">
        <f t="shared" si="79"/>
        <v>129.62692271000003</v>
      </c>
      <c r="G140" s="6">
        <f t="shared" si="79"/>
        <v>819.82311424999989</v>
      </c>
      <c r="H140" s="6">
        <f>SUM(H141+H142+H143+H144+H145+H146)</f>
        <v>2832.6319591900001</v>
      </c>
      <c r="I140" s="6">
        <f t="shared" ref="I140:O140" si="80">SUM(I141+I142+I143+I144+I145+I146)</f>
        <v>1082.97960455</v>
      </c>
      <c r="J140" s="6">
        <f t="shared" si="80"/>
        <v>618.79989780000005</v>
      </c>
      <c r="K140" s="6">
        <f t="shared" si="80"/>
        <v>715.61823503000005</v>
      </c>
      <c r="L140" s="6">
        <f t="shared" si="80"/>
        <v>415.23422181000001</v>
      </c>
      <c r="M140" s="6">
        <f t="shared" si="80"/>
        <v>-361.03962705999993</v>
      </c>
      <c r="N140" s="6">
        <f t="shared" si="80"/>
        <v>526.02932413999997</v>
      </c>
      <c r="O140" s="6">
        <f t="shared" si="80"/>
        <v>-887.0689511999999</v>
      </c>
      <c r="P140" s="3">
        <v>127</v>
      </c>
    </row>
    <row r="141" spans="1:16" s="16" customFormat="1" ht="12.95" customHeight="1" x14ac:dyDescent="0.2">
      <c r="A141" s="2">
        <v>128</v>
      </c>
      <c r="B141" s="33" t="s">
        <v>16</v>
      </c>
      <c r="C141" s="4">
        <f t="shared" ref="C141:C146" si="81">D141+E141+F141+G141</f>
        <v>350.22639842999996</v>
      </c>
      <c r="D141" s="4">
        <v>-47.468409470000012</v>
      </c>
      <c r="E141" s="4">
        <v>164.78014440999999</v>
      </c>
      <c r="F141" s="4">
        <v>183.99931785000001</v>
      </c>
      <c r="G141" s="4">
        <v>48.915345639999998</v>
      </c>
      <c r="H141" s="4">
        <f t="shared" ref="H141:H146" si="82">I141+J141+K141+L141</f>
        <v>294.17300280999996</v>
      </c>
      <c r="I141" s="5">
        <v>46.455602130000003</v>
      </c>
      <c r="J141" s="5">
        <v>124.51573272000002</v>
      </c>
      <c r="K141" s="5">
        <v>103.71842487000001</v>
      </c>
      <c r="L141" s="5">
        <v>19.483243089999995</v>
      </c>
      <c r="M141" s="4">
        <f t="shared" ref="M141:M146" si="83">N141+O141</f>
        <v>302.59071261999998</v>
      </c>
      <c r="N141" s="5">
        <v>123.38670267999998</v>
      </c>
      <c r="O141" s="5">
        <v>179.20400993999999</v>
      </c>
      <c r="P141" s="3">
        <v>128</v>
      </c>
    </row>
    <row r="142" spans="1:16" s="16" customFormat="1" ht="12.95" customHeight="1" x14ac:dyDescent="0.2">
      <c r="A142" s="2">
        <v>129</v>
      </c>
      <c r="B142" s="33" t="s">
        <v>17</v>
      </c>
      <c r="C142" s="4">
        <f t="shared" si="81"/>
        <v>681.48731834</v>
      </c>
      <c r="D142" s="4">
        <v>208.15059836</v>
      </c>
      <c r="E142" s="4">
        <v>143.49213515000002</v>
      </c>
      <c r="F142" s="4">
        <v>142.21050002000001</v>
      </c>
      <c r="G142" s="4">
        <v>187.63408480999999</v>
      </c>
      <c r="H142" s="4">
        <f t="shared" si="82"/>
        <v>704.68082370000002</v>
      </c>
      <c r="I142" s="5">
        <v>187.90454346000001</v>
      </c>
      <c r="J142" s="5">
        <v>232.65254336999999</v>
      </c>
      <c r="K142" s="5">
        <v>323.84923184000002</v>
      </c>
      <c r="L142" s="5">
        <v>-39.72549497</v>
      </c>
      <c r="M142" s="4">
        <f t="shared" si="83"/>
        <v>493.61305744000003</v>
      </c>
      <c r="N142" s="5">
        <v>317.74240645999998</v>
      </c>
      <c r="O142" s="5">
        <v>175.87065098000002</v>
      </c>
      <c r="P142" s="3">
        <v>129</v>
      </c>
    </row>
    <row r="143" spans="1:16" s="16" customFormat="1" ht="12.95" customHeight="1" x14ac:dyDescent="0.2">
      <c r="A143" s="2">
        <v>130</v>
      </c>
      <c r="B143" s="33" t="s">
        <v>18</v>
      </c>
      <c r="C143" s="4">
        <f t="shared" si="81"/>
        <v>-316.80501942999996</v>
      </c>
      <c r="D143" s="4">
        <v>154.61110062</v>
      </c>
      <c r="E143" s="4">
        <v>92.851001389999965</v>
      </c>
      <c r="F143" s="4">
        <v>-656.57454955999992</v>
      </c>
      <c r="G143" s="4">
        <v>92.307428119999997</v>
      </c>
      <c r="H143" s="4">
        <f t="shared" si="82"/>
        <v>-23.674319519999997</v>
      </c>
      <c r="I143" s="5">
        <v>191.95789780000001</v>
      </c>
      <c r="J143" s="5">
        <v>-11.857985750000001</v>
      </c>
      <c r="K143" s="5">
        <v>-156.73896248</v>
      </c>
      <c r="L143" s="5">
        <v>-47.03526909</v>
      </c>
      <c r="M143" s="4">
        <f t="shared" si="83"/>
        <v>-1637.1489311</v>
      </c>
      <c r="N143" s="5">
        <v>-86.264588000000003</v>
      </c>
      <c r="O143" s="5">
        <v>-1550.8843431</v>
      </c>
      <c r="P143" s="3">
        <v>130</v>
      </c>
    </row>
    <row r="144" spans="1:16" s="16" customFormat="1" ht="12.95" customHeight="1" x14ac:dyDescent="0.2">
      <c r="A144" s="2">
        <v>131</v>
      </c>
      <c r="B144" s="33" t="s">
        <v>19</v>
      </c>
      <c r="C144" s="4">
        <f t="shared" si="81"/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2"/>
        <v>0</v>
      </c>
      <c r="I144" s="4">
        <v>0</v>
      </c>
      <c r="J144" s="4">
        <v>0</v>
      </c>
      <c r="K144" s="4">
        <v>0</v>
      </c>
      <c r="L144" s="4">
        <v>0</v>
      </c>
      <c r="M144" s="4">
        <f t="shared" si="83"/>
        <v>0</v>
      </c>
      <c r="N144" s="4">
        <v>0</v>
      </c>
      <c r="O144" s="4">
        <v>0</v>
      </c>
      <c r="P144" s="3">
        <v>131</v>
      </c>
    </row>
    <row r="145" spans="1:16" s="16" customFormat="1" ht="12.95" customHeight="1" x14ac:dyDescent="0.2">
      <c r="A145" s="2">
        <v>132</v>
      </c>
      <c r="B145" s="33" t="s">
        <v>20</v>
      </c>
      <c r="C145" s="4">
        <f t="shared" si="81"/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2"/>
        <v>0</v>
      </c>
      <c r="I145" s="4">
        <v>0</v>
      </c>
      <c r="J145" s="4">
        <v>0</v>
      </c>
      <c r="K145" s="4">
        <v>0</v>
      </c>
      <c r="L145" s="4">
        <v>0</v>
      </c>
      <c r="M145" s="4">
        <f t="shared" si="83"/>
        <v>0</v>
      </c>
      <c r="N145" s="4">
        <v>0</v>
      </c>
      <c r="O145" s="4">
        <v>0</v>
      </c>
      <c r="P145" s="3">
        <v>132</v>
      </c>
    </row>
    <row r="146" spans="1:16" s="16" customFormat="1" ht="12.95" customHeight="1" x14ac:dyDescent="0.2">
      <c r="A146" s="2">
        <v>133</v>
      </c>
      <c r="B146" s="33" t="s">
        <v>21</v>
      </c>
      <c r="C146" s="4">
        <f t="shared" si="81"/>
        <v>1482.1031283100001</v>
      </c>
      <c r="D146" s="4">
        <v>355.22330192000004</v>
      </c>
      <c r="E146" s="4">
        <v>175.92191631000014</v>
      </c>
      <c r="F146" s="4">
        <v>459.9916543999999</v>
      </c>
      <c r="G146" s="4">
        <v>490.96625567999996</v>
      </c>
      <c r="H146" s="4">
        <f t="shared" si="82"/>
        <v>1857.4524522000002</v>
      </c>
      <c r="I146" s="5">
        <v>656.66156116000002</v>
      </c>
      <c r="J146" s="5">
        <v>273.48960746000006</v>
      </c>
      <c r="K146" s="5">
        <v>444.7895408</v>
      </c>
      <c r="L146" s="5">
        <v>482.51174278000002</v>
      </c>
      <c r="M146" s="4">
        <f t="shared" si="83"/>
        <v>479.90553398000009</v>
      </c>
      <c r="N146" s="5">
        <v>171.16480300000001</v>
      </c>
      <c r="O146" s="5">
        <v>308.74073098000008</v>
      </c>
      <c r="P146" s="3">
        <v>133</v>
      </c>
    </row>
    <row r="147" spans="1:16" s="16" customFormat="1" ht="14.1" customHeight="1" x14ac:dyDescent="0.2">
      <c r="A147" s="2">
        <v>134</v>
      </c>
      <c r="B147" s="30" t="s">
        <v>37</v>
      </c>
      <c r="C147" s="6">
        <f>SUM(C148+C149+C150+C151+C152+C153)</f>
        <v>1312.0117476799999</v>
      </c>
      <c r="D147" s="6">
        <f t="shared" ref="D147:G147" si="84">SUM(D148+D149+D150+D151+D152+D153)</f>
        <v>-65.511658590000707</v>
      </c>
      <c r="E147" s="6">
        <f t="shared" si="84"/>
        <v>-2128.3907923499996</v>
      </c>
      <c r="F147" s="6">
        <f t="shared" si="84"/>
        <v>582.18610366000007</v>
      </c>
      <c r="G147" s="6">
        <f t="shared" si="84"/>
        <v>2923.7280949599999</v>
      </c>
      <c r="H147" s="6">
        <f>SUM(H148+H149+H150+H151+H152+H153)</f>
        <v>-485.77403318999995</v>
      </c>
      <c r="I147" s="6">
        <f t="shared" ref="I147:O147" si="85">SUM(I148+I149+I150+I151+I152+I153)</f>
        <v>1745.13052982</v>
      </c>
      <c r="J147" s="6">
        <f t="shared" si="85"/>
        <v>-1167.2507464199998</v>
      </c>
      <c r="K147" s="6">
        <f t="shared" si="85"/>
        <v>-410.14385736999986</v>
      </c>
      <c r="L147" s="6">
        <f t="shared" si="85"/>
        <v>-653.50995921999993</v>
      </c>
      <c r="M147" s="6">
        <f t="shared" si="85"/>
        <v>-3218.6017657299994</v>
      </c>
      <c r="N147" s="6">
        <f t="shared" si="85"/>
        <v>-3000.5554814899997</v>
      </c>
      <c r="O147" s="6">
        <f t="shared" si="85"/>
        <v>-218.04628424000009</v>
      </c>
      <c r="P147" s="3">
        <v>134</v>
      </c>
    </row>
    <row r="148" spans="1:16" s="16" customFormat="1" ht="12.95" customHeight="1" x14ac:dyDescent="0.2">
      <c r="A148" s="2">
        <v>135</v>
      </c>
      <c r="B148" s="31" t="s">
        <v>16</v>
      </c>
      <c r="C148" s="4">
        <f t="shared" ref="C148:C153" si="86">D148+E148+F148+G148</f>
        <v>-1.1498220000000001</v>
      </c>
      <c r="D148" s="4">
        <v>0</v>
      </c>
      <c r="E148" s="4">
        <v>-1.0250000000000001E-3</v>
      </c>
      <c r="F148" s="4">
        <v>0</v>
      </c>
      <c r="G148" s="4">
        <v>-1.1487970000000001</v>
      </c>
      <c r="H148" s="4">
        <f t="shared" ref="H148:H153" si="87">I148+J148+K148+L148</f>
        <v>-9.3229999999999702E-3</v>
      </c>
      <c r="I148" s="5">
        <v>0</v>
      </c>
      <c r="J148" s="5">
        <v>-0.94499999999999995</v>
      </c>
      <c r="K148" s="5">
        <v>0.93567699999999998</v>
      </c>
      <c r="L148" s="5">
        <v>0</v>
      </c>
      <c r="M148" s="4">
        <f t="shared" ref="M148:M153" si="88">N148+O148</f>
        <v>9.9999999999999995E-7</v>
      </c>
      <c r="N148" s="5">
        <v>0</v>
      </c>
      <c r="O148" s="5">
        <v>9.9999999999999995E-7</v>
      </c>
      <c r="P148" s="3">
        <v>135</v>
      </c>
    </row>
    <row r="149" spans="1:16" s="16" customFormat="1" ht="12.95" customHeight="1" x14ac:dyDescent="0.2">
      <c r="A149" s="2">
        <v>136</v>
      </c>
      <c r="B149" s="31" t="s">
        <v>17</v>
      </c>
      <c r="C149" s="4">
        <f t="shared" si="86"/>
        <v>-106.99286263999988</v>
      </c>
      <c r="D149" s="4">
        <v>62.455073679999998</v>
      </c>
      <c r="E149" s="4">
        <v>-759.34260842999993</v>
      </c>
      <c r="F149" s="4">
        <v>213.61736637000001</v>
      </c>
      <c r="G149" s="4">
        <v>376.27730574000009</v>
      </c>
      <c r="H149" s="4">
        <f t="shared" si="87"/>
        <v>-153.99099328999998</v>
      </c>
      <c r="I149" s="5">
        <v>149.69971237999999</v>
      </c>
      <c r="J149" s="5">
        <v>-27.043005990000012</v>
      </c>
      <c r="K149" s="5">
        <v>-2.752311E-2</v>
      </c>
      <c r="L149" s="5">
        <v>-276.62017656999996</v>
      </c>
      <c r="M149" s="4">
        <f t="shared" si="88"/>
        <v>-94.46948602000009</v>
      </c>
      <c r="N149" s="5">
        <v>475.49057578999998</v>
      </c>
      <c r="O149" s="5">
        <v>-569.96006181000007</v>
      </c>
      <c r="P149" s="3">
        <v>136</v>
      </c>
    </row>
    <row r="150" spans="1:16" s="16" customFormat="1" ht="12.95" customHeight="1" x14ac:dyDescent="0.2">
      <c r="A150" s="2">
        <v>137</v>
      </c>
      <c r="B150" s="31" t="s">
        <v>18</v>
      </c>
      <c r="C150" s="4">
        <f t="shared" si="86"/>
        <v>-128.78705691000002</v>
      </c>
      <c r="D150" s="4">
        <v>-60.562528800000017</v>
      </c>
      <c r="E150" s="4">
        <v>-230.65854064999999</v>
      </c>
      <c r="F150" s="4">
        <v>205.31378655</v>
      </c>
      <c r="G150" s="4">
        <v>-42.879774009999998</v>
      </c>
      <c r="H150" s="4">
        <f t="shared" si="87"/>
        <v>-81.238174610000129</v>
      </c>
      <c r="I150" s="5">
        <v>-858.16784816000006</v>
      </c>
      <c r="J150" s="5">
        <v>581.96491635999996</v>
      </c>
      <c r="K150" s="5">
        <v>7.9104213599999982</v>
      </c>
      <c r="L150" s="5">
        <v>187.05433582999999</v>
      </c>
      <c r="M150" s="4">
        <f t="shared" si="88"/>
        <v>-17.200896609999987</v>
      </c>
      <c r="N150" s="5">
        <v>-64.511886879999992</v>
      </c>
      <c r="O150" s="5">
        <v>47.310990270000005</v>
      </c>
      <c r="P150" s="3">
        <v>137</v>
      </c>
    </row>
    <row r="151" spans="1:16" s="16" customFormat="1" ht="12.95" customHeight="1" x14ac:dyDescent="0.2">
      <c r="A151" s="2">
        <v>138</v>
      </c>
      <c r="B151" s="31" t="s">
        <v>19</v>
      </c>
      <c r="C151" s="4">
        <f t="shared" si="86"/>
        <v>2.7779280000000002</v>
      </c>
      <c r="D151" s="4">
        <v>2.8065909200000001</v>
      </c>
      <c r="E151" s="4">
        <v>1.6652449999999999E-2</v>
      </c>
      <c r="F151" s="4">
        <v>-0.26161606000000004</v>
      </c>
      <c r="G151" s="4">
        <v>0.21630068999999999</v>
      </c>
      <c r="H151" s="4">
        <f t="shared" si="87"/>
        <v>-1312.6740172</v>
      </c>
      <c r="I151" s="5">
        <v>-979.79656563000003</v>
      </c>
      <c r="J151" s="5">
        <v>-674.29021646000001</v>
      </c>
      <c r="K151" s="5">
        <v>235.74993742999999</v>
      </c>
      <c r="L151" s="5">
        <v>105.66282746</v>
      </c>
      <c r="M151" s="4">
        <f t="shared" si="88"/>
        <v>-1015.0474079099999</v>
      </c>
      <c r="N151" s="5">
        <v>-591.42424391999998</v>
      </c>
      <c r="O151" s="5">
        <v>-423.62316399000002</v>
      </c>
      <c r="P151" s="3">
        <v>138</v>
      </c>
    </row>
    <row r="152" spans="1:16" s="16" customFormat="1" ht="12.95" customHeight="1" x14ac:dyDescent="0.2">
      <c r="A152" s="2">
        <v>139</v>
      </c>
      <c r="B152" s="31" t="s">
        <v>20</v>
      </c>
      <c r="C152" s="4">
        <f t="shared" si="86"/>
        <v>3061.9300309800001</v>
      </c>
      <c r="D152" s="4">
        <v>1654.5352587799998</v>
      </c>
      <c r="E152" s="4">
        <v>6.4225023999999999</v>
      </c>
      <c r="F152" s="4">
        <v>-6.0069206499999996</v>
      </c>
      <c r="G152" s="4">
        <v>1406.97919045</v>
      </c>
      <c r="H152" s="4">
        <f t="shared" si="87"/>
        <v>2753.5264591499999</v>
      </c>
      <c r="I152" s="4">
        <v>3092.18639132</v>
      </c>
      <c r="J152" s="4">
        <v>6.3530579300000003</v>
      </c>
      <c r="K152" s="4">
        <v>-357.29864688999999</v>
      </c>
      <c r="L152" s="4">
        <v>12.285656790000001</v>
      </c>
      <c r="M152" s="4">
        <f t="shared" si="88"/>
        <v>-580.27703484999995</v>
      </c>
      <c r="N152" s="4">
        <v>-1249.27681646</v>
      </c>
      <c r="O152" s="4">
        <v>668.99978161000001</v>
      </c>
      <c r="P152" s="3">
        <v>139</v>
      </c>
    </row>
    <row r="153" spans="1:16" s="16" customFormat="1" ht="12.95" customHeight="1" x14ac:dyDescent="0.2">
      <c r="A153" s="2">
        <v>140</v>
      </c>
      <c r="B153" s="31" t="s">
        <v>21</v>
      </c>
      <c r="C153" s="4">
        <f t="shared" si="86"/>
        <v>-1515.7664697500002</v>
      </c>
      <c r="D153" s="4">
        <v>-1724.7460531700006</v>
      </c>
      <c r="E153" s="4">
        <v>-1144.8277731199996</v>
      </c>
      <c r="F153" s="4">
        <v>169.52348744999995</v>
      </c>
      <c r="G153" s="4">
        <v>1184.2838690900001</v>
      </c>
      <c r="H153" s="4">
        <f t="shared" si="87"/>
        <v>-1691.3879842399997</v>
      </c>
      <c r="I153" s="5">
        <v>341.20883990999999</v>
      </c>
      <c r="J153" s="5">
        <v>-1053.2904982599998</v>
      </c>
      <c r="K153" s="5">
        <v>-297.4137231599999</v>
      </c>
      <c r="L153" s="5">
        <v>-681.89260272999991</v>
      </c>
      <c r="M153" s="4">
        <f t="shared" si="88"/>
        <v>-1511.6069413399996</v>
      </c>
      <c r="N153" s="5">
        <v>-1570.8331100199996</v>
      </c>
      <c r="O153" s="5">
        <v>59.226168680000001</v>
      </c>
      <c r="P153" s="3">
        <v>140</v>
      </c>
    </row>
    <row r="154" spans="1:16" s="16" customFormat="1" ht="14.1" customHeight="1" x14ac:dyDescent="0.2">
      <c r="A154" s="2">
        <v>141</v>
      </c>
      <c r="B154" s="30" t="s">
        <v>38</v>
      </c>
      <c r="C154" s="6">
        <f>SUM(C155+C156+C157+C158+C159+C160)</f>
        <v>65.207575439999914</v>
      </c>
      <c r="D154" s="6">
        <f t="shared" ref="D154:G154" si="89">SUM(D155+D156+D157+D158+D159+D160)</f>
        <v>-1701.9975150099997</v>
      </c>
      <c r="E154" s="6">
        <f t="shared" si="89"/>
        <v>1712.5167015900001</v>
      </c>
      <c r="F154" s="6">
        <f t="shared" si="89"/>
        <v>206.51015472999995</v>
      </c>
      <c r="G154" s="6">
        <f t="shared" si="89"/>
        <v>-151.82176587000049</v>
      </c>
      <c r="H154" s="6">
        <f>SUM(H155+H156+H157+H158+H159+H160)</f>
        <v>1182.1470722414047</v>
      </c>
      <c r="I154" s="6">
        <f t="shared" ref="I154:O154" si="90">SUM(I155+I156+I157+I158+I159+I160)</f>
        <v>981.42114638999999</v>
      </c>
      <c r="J154" s="6">
        <f t="shared" si="90"/>
        <v>-1556.86433936</v>
      </c>
      <c r="K154" s="6">
        <f t="shared" si="90"/>
        <v>266.5529523900002</v>
      </c>
      <c r="L154" s="6">
        <f t="shared" si="90"/>
        <v>1491.0373128214044</v>
      </c>
      <c r="M154" s="6">
        <f t="shared" si="90"/>
        <v>752.56243055999994</v>
      </c>
      <c r="N154" s="6">
        <f t="shared" si="90"/>
        <v>-120.64741982999976</v>
      </c>
      <c r="O154" s="6">
        <f t="shared" si="90"/>
        <v>873.20985038999993</v>
      </c>
      <c r="P154" s="3">
        <v>141</v>
      </c>
    </row>
    <row r="155" spans="1:16" s="16" customFormat="1" ht="12.95" customHeight="1" x14ac:dyDescent="0.2">
      <c r="A155" s="2">
        <v>142</v>
      </c>
      <c r="B155" s="31" t="s">
        <v>16</v>
      </c>
      <c r="C155" s="4">
        <f t="shared" ref="C155:C161" si="91">D155+E155+F155+G155</f>
        <v>-16.160596320000053</v>
      </c>
      <c r="D155" s="4">
        <v>-145.28331660000003</v>
      </c>
      <c r="E155" s="4">
        <v>-53.683892069999999</v>
      </c>
      <c r="F155" s="4">
        <v>-57.527714349999982</v>
      </c>
      <c r="G155" s="4">
        <v>240.33432669999999</v>
      </c>
      <c r="H155" s="4">
        <f t="shared" ref="H155:H161" si="92">I155+J155+K155+L155</f>
        <v>-250.58232764859565</v>
      </c>
      <c r="I155" s="5">
        <v>14.072158400000006</v>
      </c>
      <c r="J155" s="5">
        <v>-260.56663362999996</v>
      </c>
      <c r="K155" s="5">
        <v>-41.067478090000023</v>
      </c>
      <c r="L155" s="5">
        <v>36.979625671404321</v>
      </c>
      <c r="M155" s="4">
        <f t="shared" ref="M155:M160" si="93">N155+O155</f>
        <v>59.895425989999978</v>
      </c>
      <c r="N155" s="5">
        <v>183.36647284999998</v>
      </c>
      <c r="O155" s="5">
        <v>-123.47104686</v>
      </c>
      <c r="P155" s="3">
        <v>142</v>
      </c>
    </row>
    <row r="156" spans="1:16" s="16" customFormat="1" ht="12.95" customHeight="1" x14ac:dyDescent="0.2">
      <c r="A156" s="2">
        <v>143</v>
      </c>
      <c r="B156" s="31" t="s">
        <v>17</v>
      </c>
      <c r="C156" s="4">
        <f t="shared" si="91"/>
        <v>-138.06393104000028</v>
      </c>
      <c r="D156" s="4">
        <v>-525.48289786999987</v>
      </c>
      <c r="E156" s="4">
        <v>1316.7005967599998</v>
      </c>
      <c r="F156" s="4">
        <v>116.9867539899999</v>
      </c>
      <c r="G156" s="4">
        <v>-1046.2683839200001</v>
      </c>
      <c r="H156" s="4">
        <f t="shared" si="92"/>
        <v>-384.59544215000005</v>
      </c>
      <c r="I156" s="5">
        <v>149.60677075999979</v>
      </c>
      <c r="J156" s="5">
        <v>-1354.29650999</v>
      </c>
      <c r="K156" s="5">
        <v>241.02380405000008</v>
      </c>
      <c r="L156" s="5">
        <v>579.07049303000008</v>
      </c>
      <c r="M156" s="4">
        <f t="shared" si="93"/>
        <v>-1345.2890605199998</v>
      </c>
      <c r="N156" s="5">
        <v>-1620.7743669499998</v>
      </c>
      <c r="O156" s="5">
        <v>275.48530643000004</v>
      </c>
      <c r="P156" s="3">
        <v>143</v>
      </c>
    </row>
    <row r="157" spans="1:16" s="16" customFormat="1" ht="12.95" customHeight="1" x14ac:dyDescent="0.2">
      <c r="A157" s="2">
        <v>144</v>
      </c>
      <c r="B157" s="31" t="s">
        <v>18</v>
      </c>
      <c r="C157" s="4">
        <f t="shared" si="91"/>
        <v>457.13916335999943</v>
      </c>
      <c r="D157" s="4">
        <v>-337.66129551999995</v>
      </c>
      <c r="E157" s="4">
        <v>255.43899521</v>
      </c>
      <c r="F157" s="4">
        <v>645.27676162</v>
      </c>
      <c r="G157" s="4">
        <v>-105.91529795000065</v>
      </c>
      <c r="H157" s="4">
        <f t="shared" si="92"/>
        <v>-141.96110248000008</v>
      </c>
      <c r="I157" s="5">
        <v>664.61280916999999</v>
      </c>
      <c r="J157" s="5">
        <v>-473.32845784000006</v>
      </c>
      <c r="K157" s="5">
        <v>-108.33933897999998</v>
      </c>
      <c r="L157" s="5">
        <v>-224.90611483000004</v>
      </c>
      <c r="M157" s="4">
        <f t="shared" si="93"/>
        <v>479.08974090000038</v>
      </c>
      <c r="N157" s="5">
        <v>298.02554767000038</v>
      </c>
      <c r="O157" s="5">
        <v>181.06419323</v>
      </c>
      <c r="P157" s="3">
        <v>144</v>
      </c>
    </row>
    <row r="158" spans="1:16" s="16" customFormat="1" ht="12.95" customHeight="1" x14ac:dyDescent="0.2">
      <c r="A158" s="2">
        <v>145</v>
      </c>
      <c r="B158" s="31" t="s">
        <v>19</v>
      </c>
      <c r="C158" s="4">
        <f t="shared" si="91"/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92"/>
        <v>315.94922677</v>
      </c>
      <c r="I158" s="5">
        <v>547.69177239999999</v>
      </c>
      <c r="J158" s="5">
        <v>-150.88232825</v>
      </c>
      <c r="K158" s="5">
        <v>52.620125809999998</v>
      </c>
      <c r="L158" s="5">
        <v>-133.48034319000001</v>
      </c>
      <c r="M158" s="4">
        <f t="shared" si="93"/>
        <v>-1101.4277712500002</v>
      </c>
      <c r="N158" s="5">
        <v>-550.70688657000005</v>
      </c>
      <c r="O158" s="5">
        <v>-550.72088468000004</v>
      </c>
      <c r="P158" s="3">
        <v>145</v>
      </c>
    </row>
    <row r="159" spans="1:16" s="16" customFormat="1" ht="12.95" customHeight="1" x14ac:dyDescent="0.2">
      <c r="A159" s="2">
        <v>146</v>
      </c>
      <c r="B159" s="31" t="s">
        <v>20</v>
      </c>
      <c r="C159" s="4">
        <f t="shared" si="91"/>
        <v>79.501533999999992</v>
      </c>
      <c r="D159" s="4">
        <v>-26.064899999999994</v>
      </c>
      <c r="E159" s="4">
        <v>-115.17190000000001</v>
      </c>
      <c r="F159" s="4">
        <v>92.074415670000008</v>
      </c>
      <c r="G159" s="4">
        <v>128.66391833</v>
      </c>
      <c r="H159" s="4">
        <f t="shared" si="92"/>
        <v>1604.3159632100001</v>
      </c>
      <c r="I159" s="5">
        <v>-213.52713679000001</v>
      </c>
      <c r="J159" s="5">
        <v>605.1262999999999</v>
      </c>
      <c r="K159" s="5">
        <v>-261.86359999999996</v>
      </c>
      <c r="L159" s="5">
        <v>1474.5804000000001</v>
      </c>
      <c r="M159" s="4">
        <f t="shared" si="93"/>
        <v>2373.6199869799998</v>
      </c>
      <c r="N159" s="5">
        <v>1316.4498999999998</v>
      </c>
      <c r="O159" s="5">
        <v>1057.17008698</v>
      </c>
      <c r="P159" s="3">
        <v>146</v>
      </c>
    </row>
    <row r="160" spans="1:16" s="16" customFormat="1" ht="12.95" customHeight="1" x14ac:dyDescent="0.2">
      <c r="A160" s="2">
        <v>147</v>
      </c>
      <c r="B160" s="31" t="s">
        <v>21</v>
      </c>
      <c r="C160" s="4">
        <f t="shared" si="91"/>
        <v>-317.20859455999914</v>
      </c>
      <c r="D160" s="4">
        <v>-667.50510501999975</v>
      </c>
      <c r="E160" s="4">
        <v>309.23290169000029</v>
      </c>
      <c r="F160" s="4">
        <v>-590.30006219999996</v>
      </c>
      <c r="G160" s="4">
        <v>631.36367097000027</v>
      </c>
      <c r="H160" s="4">
        <f t="shared" si="92"/>
        <v>39.020754540000269</v>
      </c>
      <c r="I160" s="5">
        <v>-181.0352275499998</v>
      </c>
      <c r="J160" s="5">
        <v>77.083290349999999</v>
      </c>
      <c r="K160" s="5">
        <v>384.17943960000008</v>
      </c>
      <c r="L160" s="5">
        <v>-241.20674786000001</v>
      </c>
      <c r="M160" s="4">
        <f t="shared" si="93"/>
        <v>286.67410845999984</v>
      </c>
      <c r="N160" s="5">
        <v>252.99191316999986</v>
      </c>
      <c r="O160" s="5">
        <v>33.682195290000003</v>
      </c>
      <c r="P160" s="3">
        <v>147</v>
      </c>
    </row>
    <row r="161" spans="1:16" s="16" customFormat="1" ht="14.1" customHeight="1" x14ac:dyDescent="0.2">
      <c r="A161" s="2">
        <v>148</v>
      </c>
      <c r="B161" s="30" t="s">
        <v>39</v>
      </c>
      <c r="C161" s="6">
        <f t="shared" si="91"/>
        <v>123.61736485000029</v>
      </c>
      <c r="D161" s="6">
        <v>1.6317190100000001</v>
      </c>
      <c r="E161" s="6">
        <v>873.90527652000003</v>
      </c>
      <c r="F161" s="6">
        <v>1266.1871809500003</v>
      </c>
      <c r="G161" s="6">
        <v>-2018.1068116299998</v>
      </c>
      <c r="H161" s="6">
        <f t="shared" si="92"/>
        <v>-115.63302765999947</v>
      </c>
      <c r="I161" s="7">
        <v>-1202.5337551799998</v>
      </c>
      <c r="J161" s="7">
        <v>2507.9960257400003</v>
      </c>
      <c r="K161" s="7">
        <v>7.9184880900000003</v>
      </c>
      <c r="L161" s="7">
        <v>-1429.0137863099999</v>
      </c>
      <c r="M161" s="6">
        <f>N161+O161</f>
        <v>2092.3688466200001</v>
      </c>
      <c r="N161" s="7">
        <v>1696.90697798</v>
      </c>
      <c r="O161" s="7">
        <v>395.46186864000003</v>
      </c>
      <c r="P161" s="3">
        <v>148</v>
      </c>
    </row>
    <row r="162" spans="1:16" s="16" customFormat="1" ht="15.95" customHeight="1" x14ac:dyDescent="0.2">
      <c r="A162" s="2">
        <v>149</v>
      </c>
      <c r="B162" s="27" t="s">
        <v>40</v>
      </c>
      <c r="C162" s="72">
        <f t="shared" ref="C162" si="94">-C14-C105</f>
        <v>-315.050021870004</v>
      </c>
      <c r="D162" s="72">
        <f>-D14-D105</f>
        <v>687.55574940000236</v>
      </c>
      <c r="E162" s="72">
        <f t="shared" ref="E162:O162" si="95">-E14-E105</f>
        <v>-1486.7848415100016</v>
      </c>
      <c r="F162" s="72">
        <f t="shared" si="95"/>
        <v>-881.23334832000137</v>
      </c>
      <c r="G162" s="72">
        <f t="shared" si="95"/>
        <v>1365.4124185599997</v>
      </c>
      <c r="H162" s="72">
        <f t="shared" si="95"/>
        <v>-4631.4915891014025</v>
      </c>
      <c r="I162" s="72">
        <f t="shared" si="95"/>
        <v>-2505.319250420001</v>
      </c>
      <c r="J162" s="72">
        <f t="shared" si="95"/>
        <v>-806.35789540000223</v>
      </c>
      <c r="K162" s="72">
        <f t="shared" si="95"/>
        <v>-1269.2769946200006</v>
      </c>
      <c r="L162" s="72">
        <f t="shared" si="95"/>
        <v>-50.537448661405335</v>
      </c>
      <c r="M162" s="72">
        <f t="shared" si="95"/>
        <v>-1208.0648151199966</v>
      </c>
      <c r="N162" s="72">
        <f t="shared" si="95"/>
        <v>898.44388164999953</v>
      </c>
      <c r="O162" s="72">
        <f t="shared" si="95"/>
        <v>-2106.5086967699995</v>
      </c>
      <c r="P162" s="3">
        <v>149</v>
      </c>
    </row>
    <row r="163" spans="1:16" s="16" customFormat="1" ht="6" customHeight="1" x14ac:dyDescent="0.2">
      <c r="A163" s="8"/>
      <c r="B163" s="17"/>
      <c r="C163" s="24"/>
      <c r="D163" s="24"/>
      <c r="E163" s="24"/>
      <c r="F163" s="24"/>
      <c r="G163" s="24"/>
      <c r="H163" s="17"/>
      <c r="I163" s="18"/>
      <c r="J163" s="18"/>
      <c r="K163" s="18"/>
      <c r="L163" s="18"/>
      <c r="M163" s="17"/>
      <c r="N163" s="17"/>
      <c r="O163" s="17"/>
      <c r="P163" s="9"/>
    </row>
    <row r="164" spans="1:16" ht="6" customHeight="1" x14ac:dyDescent="0.2">
      <c r="B164" s="25"/>
      <c r="C164" s="26"/>
      <c r="D164" s="26"/>
      <c r="E164" s="26"/>
      <c r="F164" s="26"/>
      <c r="G164" s="26"/>
      <c r="H164" s="19"/>
      <c r="I164" s="20"/>
      <c r="J164" s="20"/>
      <c r="K164" s="20"/>
      <c r="L164" s="20"/>
      <c r="M164" s="20"/>
      <c r="N164" s="20"/>
      <c r="O164" s="20"/>
    </row>
    <row r="165" spans="1:16" ht="12.75" customHeight="1" x14ac:dyDescent="0.2">
      <c r="A165" s="21" t="s">
        <v>49</v>
      </c>
    </row>
    <row r="166" spans="1:16" ht="12.75" customHeight="1" x14ac:dyDescent="0.2">
      <c r="A166" s="21" t="s">
        <v>43</v>
      </c>
    </row>
    <row r="167" spans="1:16" ht="12.75" customHeight="1" x14ac:dyDescent="0.2">
      <c r="A167" s="23" t="s">
        <v>10</v>
      </c>
    </row>
    <row r="168" spans="1:16" ht="12.75" customHeight="1" x14ac:dyDescent="0.2">
      <c r="A168" s="23" t="s">
        <v>11</v>
      </c>
    </row>
  </sheetData>
  <mergeCells count="20"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  <mergeCell ref="A1:G1"/>
    <mergeCell ref="H1:P1"/>
    <mergeCell ref="A2:G2"/>
    <mergeCell ref="H2:P2"/>
    <mergeCell ref="A3:G3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2025-08-28T15:46:26Z</cp:lastPrinted>
  <dcterms:created xsi:type="dcterms:W3CDTF">2018-11-21T20:09:16Z</dcterms:created>
  <dcterms:modified xsi:type="dcterms:W3CDTF">2025-09-25T22:05:09Z</dcterms:modified>
</cp:coreProperties>
</file>